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9435BA6B-42E5-4C11-9466-54ECC1E6345C}" xr6:coauthVersionLast="47" xr6:coauthVersionMax="47" xr10:uidLastSave="{00000000-0000-0000-0000-000000000000}"/>
  <bookViews>
    <workbookView xWindow="-110" yWindow="-110" windowWidth="19420" windowHeight="10420" tabRatio="877" xr2:uid="{1CCD3948-D5E9-434F-B3AC-A814CE6D010B}"/>
  </bookViews>
  <sheets>
    <sheet name="ROI Calculator" sheetId="35" r:id="rId1"/>
    <sheet name="_SSC" sheetId="29" state="veryHidden" r:id="rId2"/>
  </sheets>
  <definedNames>
    <definedName name="_Ctrl_10" hidden="1">#REF!</definedName>
    <definedName name="_Ctrl_100" hidden="1">#REF!</definedName>
    <definedName name="_Ctrl_101" hidden="1">#REF!</definedName>
    <definedName name="_Ctrl_102" hidden="1">#REF!</definedName>
    <definedName name="_Ctrl_103" hidden="1">#REF!</definedName>
    <definedName name="_Ctrl_104" hidden="1">#REF!</definedName>
    <definedName name="_Ctrl_105" hidden="1">#REF!</definedName>
    <definedName name="_Ctrl_106" hidden="1">#REF!</definedName>
    <definedName name="_Ctrl_107" hidden="1">#REF!</definedName>
    <definedName name="_Ctrl_108" hidden="1">#REF!</definedName>
    <definedName name="_Ctrl_109" hidden="1">#REF!</definedName>
    <definedName name="_Ctrl_11" hidden="1">#REF!</definedName>
    <definedName name="_Ctrl_110" hidden="1">#REF!</definedName>
    <definedName name="_Ctrl_111" hidden="1">#REF!</definedName>
    <definedName name="_Ctrl_112" hidden="1">#REF!</definedName>
    <definedName name="_Ctrl_113" hidden="1">#REF!</definedName>
    <definedName name="_Ctrl_114" hidden="1">#REF!</definedName>
    <definedName name="_Ctrl_115" hidden="1">#REF!</definedName>
    <definedName name="_Ctrl_116" hidden="1">#REF!</definedName>
    <definedName name="_Ctrl_117" hidden="1">#REF!</definedName>
    <definedName name="_Ctrl_118" hidden="1">#REF!</definedName>
    <definedName name="_Ctrl_119" hidden="1">#REF!</definedName>
    <definedName name="_Ctrl_12" hidden="1">#REF!</definedName>
    <definedName name="_Ctrl_120" hidden="1">#REF!</definedName>
    <definedName name="_Ctrl_121" hidden="1">#REF!</definedName>
    <definedName name="_Ctrl_122" hidden="1">#REF!</definedName>
    <definedName name="_Ctrl_123" hidden="1">#REF!</definedName>
    <definedName name="_Ctrl_124" hidden="1">#REF!</definedName>
    <definedName name="_Ctrl_125" hidden="1">#REF!</definedName>
    <definedName name="_Ctrl_126" hidden="1">#REF!</definedName>
    <definedName name="_Ctrl_127" hidden="1">#REF!</definedName>
    <definedName name="_Ctrl_128" hidden="1">#REF!</definedName>
    <definedName name="_Ctrl_129" hidden="1">#REF!</definedName>
    <definedName name="_Ctrl_13" hidden="1">#REF!</definedName>
    <definedName name="_Ctrl_130" hidden="1">#REF!</definedName>
    <definedName name="_Ctrl_131" hidden="1">#REF!</definedName>
    <definedName name="_Ctrl_132" hidden="1">#REF!</definedName>
    <definedName name="_Ctrl_133" hidden="1">#REF!</definedName>
    <definedName name="_Ctrl_134" hidden="1">#REF!</definedName>
    <definedName name="_Ctrl_135" hidden="1">#REF!</definedName>
    <definedName name="_Ctrl_136" hidden="1">#REF!</definedName>
    <definedName name="_Ctrl_137" hidden="1">#REF!</definedName>
    <definedName name="_Ctrl_138" hidden="1">#REF!</definedName>
    <definedName name="_Ctrl_139" hidden="1">#REF!</definedName>
    <definedName name="_Ctrl_14" hidden="1">#REF!</definedName>
    <definedName name="_Ctrl_140" hidden="1">#REF!</definedName>
    <definedName name="_Ctrl_141" hidden="1">#REF!</definedName>
    <definedName name="_Ctrl_142" hidden="1">#REF!</definedName>
    <definedName name="_Ctrl_143" hidden="1">#REF!</definedName>
    <definedName name="_Ctrl_15" hidden="1">#REF!</definedName>
    <definedName name="_Ctrl_16" hidden="1">#REF!</definedName>
    <definedName name="_Ctrl_17" hidden="1">#REF!</definedName>
    <definedName name="_Ctrl_18" hidden="1">#REF!</definedName>
    <definedName name="_Ctrl_19" hidden="1">#REF!</definedName>
    <definedName name="_Ctrl_20" hidden="1">#REF!</definedName>
    <definedName name="_Ctrl_21" hidden="1">#REF!</definedName>
    <definedName name="_Ctrl_22" hidden="1">#REF!</definedName>
    <definedName name="_Ctrl_23" hidden="1">#REF!</definedName>
    <definedName name="_Ctrl_24" hidden="1">#REF!</definedName>
    <definedName name="_Ctrl_25" hidden="1">#REF!</definedName>
    <definedName name="_Ctrl_26" hidden="1">#REF!</definedName>
    <definedName name="_Ctrl_27" hidden="1">#REF!</definedName>
    <definedName name="_Ctrl_28" hidden="1">#REF!</definedName>
    <definedName name="_Ctrl_29" hidden="1">#REF!</definedName>
    <definedName name="_Ctrl_3" hidden="1">#REF!</definedName>
    <definedName name="_Ctrl_30" hidden="1">#REF!</definedName>
    <definedName name="_Ctrl_31" hidden="1">#REF!</definedName>
    <definedName name="_Ctrl_32" hidden="1">#REF!</definedName>
    <definedName name="_Ctrl_33" hidden="1">#REF!</definedName>
    <definedName name="_Ctrl_34" hidden="1">#REF!</definedName>
    <definedName name="_Ctrl_35" hidden="1">#REF!</definedName>
    <definedName name="_Ctrl_36" hidden="1">#REF!</definedName>
    <definedName name="_Ctrl_37" hidden="1">#REF!</definedName>
    <definedName name="_Ctrl_38" hidden="1">#REF!</definedName>
    <definedName name="_Ctrl_39" hidden="1">#REF!</definedName>
    <definedName name="_Ctrl_4" hidden="1">#REF!</definedName>
    <definedName name="_Ctrl_40" hidden="1">#REF!</definedName>
    <definedName name="_Ctrl_42" hidden="1">#REF!</definedName>
    <definedName name="_Ctrl_44" hidden="1">#REF!</definedName>
    <definedName name="_Ctrl_45" hidden="1">#REF!</definedName>
    <definedName name="_Ctrl_46" hidden="1">#REF!</definedName>
    <definedName name="_Ctrl_47" hidden="1">#REF!</definedName>
    <definedName name="_Ctrl_48" hidden="1">#REF!</definedName>
    <definedName name="_Ctrl_49" hidden="1">#REF!</definedName>
    <definedName name="_Ctrl_5" hidden="1">#REF!</definedName>
    <definedName name="_Ctrl_50" hidden="1">#REF!</definedName>
    <definedName name="_Ctrl_51" hidden="1">#REF!</definedName>
    <definedName name="_Ctrl_52" hidden="1">#REF!</definedName>
    <definedName name="_Ctrl_53" hidden="1">#REF!</definedName>
    <definedName name="_Ctrl_54" hidden="1">#REF!</definedName>
    <definedName name="_Ctrl_55" hidden="1">#REF!</definedName>
    <definedName name="_Ctrl_56" hidden="1">#REF!</definedName>
    <definedName name="_Ctrl_57" hidden="1">#REF!</definedName>
    <definedName name="_Ctrl_58" hidden="1">#REF!</definedName>
    <definedName name="_Ctrl_59" hidden="1">#REF!</definedName>
    <definedName name="_Ctrl_6" hidden="1">#REF!</definedName>
    <definedName name="_Ctrl_60" hidden="1">#REF!</definedName>
    <definedName name="_Ctrl_61" hidden="1">#REF!</definedName>
    <definedName name="_Ctrl_62" hidden="1">#REF!</definedName>
    <definedName name="_Ctrl_63" hidden="1">#REF!</definedName>
    <definedName name="_Ctrl_64" hidden="1">#REF!</definedName>
    <definedName name="_Ctrl_65" hidden="1">#REF!</definedName>
    <definedName name="_Ctrl_66" hidden="1">#REF!</definedName>
    <definedName name="_Ctrl_67" hidden="1">#REF!</definedName>
    <definedName name="_Ctrl_68" hidden="1">#REF!</definedName>
    <definedName name="_Ctrl_69" hidden="1">#REF!</definedName>
    <definedName name="_Ctrl_7" hidden="1">#REF!</definedName>
    <definedName name="_Ctrl_70" hidden="1">#REF!</definedName>
    <definedName name="_Ctrl_71" hidden="1">#REF!</definedName>
    <definedName name="_Ctrl_72" hidden="1">#REF!</definedName>
    <definedName name="_Ctrl_73" hidden="1">#REF!</definedName>
    <definedName name="_Ctrl_74" hidden="1">#REF!</definedName>
    <definedName name="_Ctrl_75" hidden="1">#REF!</definedName>
    <definedName name="_Ctrl_76" hidden="1">#REF!</definedName>
    <definedName name="_Ctrl_77" hidden="1">#REF!</definedName>
    <definedName name="_Ctrl_78" hidden="1">#REF!</definedName>
    <definedName name="_Ctrl_79" hidden="1">#REF!</definedName>
    <definedName name="_Ctrl_8" hidden="1">#REF!</definedName>
    <definedName name="_Ctrl_80" hidden="1">#REF!</definedName>
    <definedName name="_Ctrl_81" hidden="1">#REF!</definedName>
    <definedName name="_Ctrl_82" hidden="1">#REF!</definedName>
    <definedName name="_Ctrl_83" hidden="1">#REF!</definedName>
    <definedName name="_Ctrl_84" hidden="1">#REF!</definedName>
    <definedName name="_Ctrl_85" hidden="1">#REF!</definedName>
    <definedName name="_Ctrl_86" hidden="1">#REF!</definedName>
    <definedName name="_Ctrl_87" hidden="1">#REF!</definedName>
    <definedName name="_Ctrl_88" hidden="1">#REF!</definedName>
    <definedName name="_Ctrl_89" hidden="1">#REF!</definedName>
    <definedName name="_Ctrl_9" hidden="1">#REF!</definedName>
    <definedName name="_Ctrl_90" hidden="1">#REF!</definedName>
    <definedName name="_Ctrl_91" hidden="1">#REF!</definedName>
    <definedName name="_Ctrl_92" hidden="1">#REF!</definedName>
    <definedName name="_Ctrl_93" hidden="1">#REF!</definedName>
    <definedName name="_Ctrl_94" hidden="1">#REF!</definedName>
    <definedName name="_Ctrl_95" hidden="1">#REF!</definedName>
    <definedName name="_Ctrl_96" hidden="1">#REF!</definedName>
    <definedName name="_Ctrl_97" hidden="1">#REF!</definedName>
    <definedName name="_Ctrl_98" hidden="1">#REF!</definedName>
    <definedName name="_Ctrl_99" hidden="1">#REF!</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0" i="35" l="1"/>
  <c r="J28" i="35"/>
  <c r="J30" i="35" s="1"/>
  <c r="G28" i="35"/>
  <c r="L27" i="35"/>
  <c r="I27" i="35" s="1"/>
  <c r="K27" i="35"/>
  <c r="H27" i="35"/>
  <c r="L26" i="35"/>
  <c r="K26" i="35"/>
  <c r="K28" i="35" s="1"/>
  <c r="K30" i="35" s="1"/>
  <c r="H26" i="35"/>
  <c r="H28" i="35" s="1"/>
  <c r="H30" i="35" s="1"/>
  <c r="G10" i="35"/>
  <c r="J8" i="35"/>
  <c r="J10" i="35" s="1"/>
  <c r="G8" i="35"/>
  <c r="L7" i="35"/>
  <c r="I7" i="35" s="1"/>
  <c r="K7" i="35"/>
  <c r="H7" i="35"/>
  <c r="L6" i="35"/>
  <c r="I6" i="35" s="1"/>
  <c r="I8" i="35" s="1"/>
  <c r="I10" i="35" s="1"/>
  <c r="K6" i="35"/>
  <c r="H6" i="35"/>
  <c r="L28" i="35" l="1"/>
  <c r="L30" i="35" s="1"/>
  <c r="I26" i="35"/>
  <c r="I28" i="35" s="1"/>
  <c r="I30" i="35" s="1"/>
  <c r="H8" i="35"/>
  <c r="H10" i="35" s="1"/>
  <c r="H11" i="35" s="1"/>
  <c r="K8" i="35"/>
  <c r="K10" i="35" s="1"/>
  <c r="F12" i="35" s="1"/>
  <c r="L8" i="35"/>
  <c r="L10" i="35" s="1"/>
  <c r="F32" i="35"/>
  <c r="F30" i="35"/>
  <c r="F10" i="35"/>
  <c r="H31" i="35"/>
  <c r="F11" i="35" l="1"/>
  <c r="I11" i="35"/>
  <c r="J11" i="35" s="1"/>
  <c r="K11" i="35" s="1"/>
  <c r="L11" i="35" s="1"/>
  <c r="I31" i="35"/>
  <c r="J31" i="35" s="1"/>
  <c r="K31" i="35" s="1"/>
  <c r="L31" i="35" s="1"/>
  <c r="F31"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G10" authorId="0" shapeId="0" xr:uid="{EAB8926C-B641-423F-A9D2-D342B730E370}">
      <text>
        <r>
          <rPr>
            <sz val="11"/>
            <color indexed="81"/>
            <rFont val="Tahoma"/>
            <family val="2"/>
          </rPr>
          <t xml:space="preserve">
The start-up cost is repeated here as a negative number because of its use in the IRR formula in this line.</t>
        </r>
      </text>
    </comment>
    <comment ref="C12" authorId="0" shapeId="0" xr:uid="{971A9A8B-A59A-4A8F-AE37-9B0B91C17716}">
      <text>
        <r>
          <rPr>
            <sz val="11"/>
            <color indexed="81"/>
            <rFont val="Tahoma"/>
            <family val="2"/>
          </rPr>
          <t xml:space="preserve">
Use whatever discount rate is normally used by the finance department in NPV calculations</t>
        </r>
      </text>
    </comment>
    <comment ref="G30" authorId="0" shapeId="0" xr:uid="{BF0E21C4-B2E3-4FBE-A72B-F28D1E1F055E}">
      <text>
        <r>
          <rPr>
            <sz val="11"/>
            <color indexed="81"/>
            <rFont val="Tahoma"/>
            <family val="2"/>
          </rPr>
          <t xml:space="preserve">
The start-up cost is repeated here as a negative number because of its use in the IRR formula in this line.</t>
        </r>
      </text>
    </comment>
    <comment ref="C32" authorId="0" shapeId="0" xr:uid="{5304261D-4EA7-4DC4-A78F-8A20868D40AC}">
      <text>
        <r>
          <rPr>
            <sz val="11"/>
            <color indexed="81"/>
            <rFont val="Tahoma"/>
            <family val="2"/>
          </rPr>
          <t xml:space="preserve">
Use whatever discount rate is normally used by the finance department in NPV calculations</t>
        </r>
      </text>
    </comment>
  </commentList>
</comments>
</file>

<file path=xl/sharedStrings.xml><?xml version="1.0" encoding="utf-8"?>
<sst xmlns="http://schemas.openxmlformats.org/spreadsheetml/2006/main" count="338" uniqueCount="324">
  <si>
    <t>{"IsHide":false,"HiddenInExcel":false,"SheetId":-1,"Name":"CAPEX Request Form","Guid":"XYJZYM","Index":1,"VisibleRange":"","SheetTheme":{"TabColor":"","BodyColor":"","BodyImage":""}}</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</si>
  <si>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</si>
  <si>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</si>
  <si>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</si>
  <si>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</si>
  <si>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</si>
  <si>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</si>
  <si>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</si>
  <si>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</si>
  <si>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</si>
  <si>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</si>
  <si>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</si>
  <si>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</si>
  <si>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</si>
  <si>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</si>
  <si>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</si>
  <si>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</si>
  <si>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</si>
  <si>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</si>
  <si>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</si>
  <si>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</si>
  <si>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</si>
  <si>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</si>
  <si>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</si>
  <si>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</si>
  <si>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</si>
  <si>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</si>
  <si>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</si>
  <si>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</si>
  <si>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</si>
  <si>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</si>
  <si>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</si>
  <si>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</si>
  <si>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</si>
  <si>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</si>
  <si>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</si>
  <si>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</si>
  <si>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</si>
  <si>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</si>
  <si>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</si>
  <si>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</si>
  <si>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</si>
  <si>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</si>
  <si>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</si>
  <si>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</si>
  <si>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</si>
  <si>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</si>
  <si>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</si>
  <si>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</si>
  <si>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</si>
  <si>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</si>
  <si>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</si>
  <si>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</si>
  <si>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</si>
  <si>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</si>
  <si>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</si>
  <si>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</si>
  <si>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</si>
  <si>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</si>
  <si>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</si>
  <si>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</si>
  <si>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</si>
  <si>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</si>
  <si>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</si>
  <si>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</si>
  <si>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</si>
  <si>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</si>
  <si>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</si>
  <si>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</si>
  <si>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</si>
  <si>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</si>
  <si>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</si>
  <si>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</si>
  <si>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</si>
  <si>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</si>
  <si>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</si>
  <si>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</si>
  <si>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</si>
  <si>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</si>
  <si>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</si>
  <si>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</si>
  <si>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</si>
  <si>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</si>
  <si>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</si>
  <si>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</si>
  <si>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</si>
  <si>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</si>
  <si>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</si>
  <si>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</si>
  <si>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</si>
  <si>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</si>
  <si>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</si>
  <si>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</si>
  <si>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</si>
  <si>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</si>
  <si>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</si>
  <si>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</si>
  <si>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</si>
  <si>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</si>
  <si>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</si>
  <si>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</si>
  <si>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</si>
  <si>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</si>
  <si>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</si>
  <si>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</si>
  <si>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</si>
  <si>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</si>
  <si>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</si>
  <si>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</si>
  <si>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</si>
  <si>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</si>
  <si>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</si>
  <si>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</si>
  <si>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</si>
  <si>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</si>
  <si>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</si>
  <si>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</si>
  <si>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</si>
  <si>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</si>
  <si>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</si>
  <si>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</si>
  <si>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</si>
  <si>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</si>
  <si>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</si>
  <si>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</si>
  <si>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</si>
  <si>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</si>
  <si>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</si>
  <si>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</si>
  <si>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</si>
  <si>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</si>
  <si>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</si>
  <si>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</si>
  <si>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</si>
  <si>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</si>
  <si>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</si>
  <si>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</si>
  <si>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</si>
  <si>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</si>
  <si>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</si>
  <si>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</si>
  <si>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</si>
  <si>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</si>
  <si>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</si>
  <si>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</si>
  <si>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</si>
  <si>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</si>
  <si>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</si>
  <si>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</si>
  <si>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</si>
  <si>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</si>
  <si>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</si>
  <si>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</si>
  <si>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</si>
  <si>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</si>
  <si>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</si>
  <si>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</si>
  <si>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</si>
  <si>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</si>
  <si>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</si>
  <si>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</si>
  <si>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</si>
  <si>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</si>
  <si>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</si>
  <si>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</si>
  <si>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</si>
  <si>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</si>
  <si>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</si>
  <si>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</si>
  <si>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</si>
  <si>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</si>
  <si>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</si>
  <si>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</si>
  <si>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</si>
  <si>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</si>
  <si>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</si>
  <si>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</si>
  <si>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</si>
  <si>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</si>
  <si>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</si>
  <si>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</si>
  <si>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</si>
  <si>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</si>
  <si>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</si>
  <si>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</si>
  <si>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</si>
  <si>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</si>
  <si>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</si>
  <si>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</si>
  <si>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</si>
  <si>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</si>
  <si>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</si>
  <si>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</si>
  <si>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</si>
  <si>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</si>
  <si>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</si>
  <si>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</si>
  <si>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</si>
  <si>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</si>
  <si>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</si>
  <si>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</si>
  <si>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</si>
  <si>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</si>
  <si>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</si>
  <si>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</si>
  <si>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</si>
  <si>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</si>
  <si>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</si>
  <si>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</si>
  <si>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</si>
  <si>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</si>
  <si>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</si>
  <si>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</si>
  <si>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</si>
  <si>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</si>
  <si>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</si>
  <si>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</si>
  <si>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</si>
  <si>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</si>
  <si>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</si>
  <si>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</si>
  <si>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</si>
  <si>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</si>
  <si>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</si>
  <si>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</si>
  <si>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</si>
  <si>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</si>
  <si>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</si>
  <si>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</si>
  <si>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</si>
  <si>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</si>
  <si>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</si>
  <si>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</si>
  <si>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</si>
  <si>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</si>
  <si>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</si>
  <si>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</si>
  <si>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</si>
  <si>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</si>
  <si>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</si>
  <si>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</si>
  <si>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</si>
  <si>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</si>
  <si>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</si>
  <si>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</si>
  <si>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</si>
  <si>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</si>
  <si>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</si>
  <si>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</si>
  <si>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</si>
  <si>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</si>
  <si>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</si>
  <si>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</si>
  <si>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</si>
  <si>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</si>
  <si>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</si>
  <si>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</si>
  <si>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</si>
  <si>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</si>
  <si>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</si>
  <si>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</si>
  <si>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</si>
  <si>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</si>
  <si>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</si>
  <si>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</si>
  <si>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</si>
  <si>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</si>
  <si>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</si>
  <si>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</si>
  <si>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</si>
  <si>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</si>
  <si>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</si>
  <si>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</si>
  <si>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</si>
  <si>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</si>
  <si>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</si>
  <si>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</si>
  <si>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</si>
  <si>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</si>
  <si>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</si>
  <si>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</si>
  <si>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</si>
  <si>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</si>
  <si>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</si>
  <si>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</si>
  <si>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</si>
  <si>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</si>
  <si>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</si>
  <si>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</si>
  <si>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</si>
  <si>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</si>
  <si>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Example 1</t>
  </si>
  <si>
    <t>Annual  Amount</t>
  </si>
  <si>
    <t>Year 1</t>
  </si>
  <si>
    <t>Year 2</t>
  </si>
  <si>
    <t>Year 3</t>
  </si>
  <si>
    <t>Year 4</t>
  </si>
  <si>
    <t>Year 5</t>
  </si>
  <si>
    <t>Total onetime startup investments</t>
  </si>
  <si>
    <t>IRR (5 years)</t>
  </si>
  <si>
    <t>Payback period (yrs.)</t>
  </si>
  <si>
    <t>Cumulative Cash Flow</t>
  </si>
  <si>
    <t>NPV discount rate</t>
  </si>
  <si>
    <t>NPV (5 years)</t>
  </si>
  <si>
    <t>Example 2</t>
  </si>
  <si>
    <t>One-time Amount</t>
  </si>
  <si>
    <t>The payback period formula is based on the formula described in "Calculating Payback Period in Excel" at Techtites.com.</t>
  </si>
  <si>
    <t xml:space="preserve">The IRR formula is based on the formula described in "IRR Calculation in Excel" at Vindeep.com. </t>
  </si>
  <si>
    <t xml:space="preserve">The NPV formula is based on the (correct) formula described in "How Not to Use NPV in Excel" page at Propertymetrics.com. </t>
  </si>
  <si>
    <r>
      <t xml:space="preserve">Annual benefits </t>
    </r>
    <r>
      <rPr>
        <i/>
        <sz val="12"/>
        <color theme="1"/>
        <rFont val="Franklin Gothic Book"/>
        <family val="2"/>
      </rPr>
      <t>from the project</t>
    </r>
  </si>
  <si>
    <r>
      <t xml:space="preserve">Annual expenses </t>
    </r>
    <r>
      <rPr>
        <i/>
        <sz val="12"/>
        <color theme="1"/>
        <rFont val="Franklin Gothic Book"/>
        <family val="2"/>
      </rPr>
      <t>for the project</t>
    </r>
  </si>
  <si>
    <r>
      <t xml:space="preserve">Impact on annual cash flow </t>
    </r>
    <r>
      <rPr>
        <i/>
        <sz val="12"/>
        <color theme="1"/>
        <rFont val="Franklin Gothic Book"/>
        <family val="2"/>
      </rPr>
      <t xml:space="preserve">= Annual benefits </t>
    </r>
    <r>
      <rPr>
        <sz val="12"/>
        <color theme="1"/>
        <rFont val="Franklin Gothic Book"/>
        <family val="2"/>
      </rPr>
      <t>–</t>
    </r>
    <r>
      <rPr>
        <i/>
        <sz val="12"/>
        <color theme="1"/>
        <rFont val="Franklin Gothic Book"/>
        <family val="2"/>
      </rPr>
      <t xml:space="preserve"> Annual expenses</t>
    </r>
  </si>
  <si>
    <r>
      <t>Payback Period</t>
    </r>
    <r>
      <rPr>
        <b/>
        <vertAlign val="superscript"/>
        <sz val="16"/>
        <color theme="0"/>
        <rFont val="Franklin Gothic Book"/>
        <family val="2"/>
      </rPr>
      <t>1</t>
    </r>
  </si>
  <si>
    <r>
      <rPr>
        <b/>
        <sz val="12"/>
        <color theme="1" tint="0.249977111117893"/>
        <rFont val="Franklin Gothic Book"/>
        <family val="2"/>
      </rPr>
      <t>The</t>
    </r>
    <r>
      <rPr>
        <b/>
        <sz val="12"/>
        <color theme="1" tint="0.34998626667073579"/>
        <rFont val="Franklin Gothic Book"/>
        <family val="2"/>
      </rPr>
      <t xml:space="preserve"> </t>
    </r>
    <r>
      <rPr>
        <b/>
        <sz val="12"/>
        <color theme="6" tint="-0.249977111117893"/>
        <rFont val="Franklin Gothic Book"/>
        <family val="2"/>
      </rPr>
      <t>"Count of years with a negative cumulative cash flow"</t>
    </r>
    <r>
      <rPr>
        <sz val="12"/>
        <color theme="1" tint="0.249977111117893"/>
        <rFont val="Franklin Gothic Book"/>
        <family val="2"/>
      </rPr>
      <t xml:space="preserve"> is determined by using the COUNTIF function in Excel. It counts the number of negative cumulative cash flow values in row 13 between Year 1 and Year 5.
</t>
    </r>
    <r>
      <rPr>
        <sz val="12"/>
        <color theme="1" tint="0.34998626667073579"/>
        <rFont val="Franklin Gothic Book"/>
        <family val="2"/>
      </rPr>
      <t xml:space="preserve">
      =</t>
    </r>
    <r>
      <rPr>
        <b/>
        <sz val="12"/>
        <color theme="6" tint="-0.249977111117893"/>
        <rFont val="Franklin Gothic Book"/>
        <family val="2"/>
      </rPr>
      <t xml:space="preserve">COUNTIF(H13:L13,"&lt;0")
</t>
    </r>
    <r>
      <rPr>
        <sz val="12"/>
        <color theme="1" tint="0.34998626667073579"/>
        <rFont val="Franklin Gothic Book"/>
        <family val="2"/>
      </rPr>
      <t xml:space="preserve">
</t>
    </r>
    <r>
      <rPr>
        <sz val="12"/>
        <color theme="1" tint="0.249977111117893"/>
        <rFont val="Franklin Gothic Book"/>
        <family val="2"/>
      </rPr>
      <t xml:space="preserve">That is, the COUNTIF function searches the range of cells between H13 and L13 looking for how many values in those cells are negative (i.e. &lt;0). In our example, the count of negative values is 2, so the number of years is </t>
    </r>
    <r>
      <rPr>
        <b/>
        <sz val="12"/>
        <color theme="1" tint="0.249977111117893"/>
        <rFont val="Franklin Gothic Book"/>
        <family val="2"/>
      </rPr>
      <t>2</t>
    </r>
    <r>
      <rPr>
        <sz val="12"/>
        <color theme="1" tint="0.249977111117893"/>
        <rFont val="Franklin Gothic Book"/>
        <family val="2"/>
      </rPr>
      <t xml:space="preserve">. </t>
    </r>
  </si>
  <si>
    <r>
      <rPr>
        <sz val="12"/>
        <color theme="1" tint="0.249977111117893"/>
        <rFont val="Franklin Gothic Book"/>
        <family val="2"/>
      </rPr>
      <t xml:space="preserve">Now we need to add the fraction of the next year that it took to pay back the last of the initial investment with the cash flow for that year, allowing the cumulative cash flow to become positive. 
The fraction is expressed as:
</t>
    </r>
    <r>
      <rPr>
        <b/>
        <sz val="12"/>
        <color theme="1" tint="0.34998626667073579"/>
        <rFont val="Franklin Gothic Book"/>
        <family val="2"/>
      </rPr>
      <t xml:space="preserve">
   (</t>
    </r>
    <r>
      <rPr>
        <b/>
        <sz val="12"/>
        <color theme="3" tint="0.39997558519241921"/>
        <rFont val="Franklin Gothic Book"/>
        <family val="2"/>
      </rPr>
      <t>Absolute value of the last negative cumulative cash flow)</t>
    </r>
    <r>
      <rPr>
        <b/>
        <sz val="12"/>
        <color theme="1" tint="0.34998626667073579"/>
        <rFont val="Franklin Gothic Book"/>
        <family val="2"/>
      </rPr>
      <t xml:space="preserve"> ÷ (</t>
    </r>
    <r>
      <rPr>
        <b/>
        <sz val="12"/>
        <color theme="9" tint="-0.499984740745262"/>
        <rFont val="Franklin Gothic Book"/>
        <family val="2"/>
      </rPr>
      <t>Cash flow in the year of first positive cumulative cash flow</t>
    </r>
    <r>
      <rPr>
        <b/>
        <sz val="12"/>
        <color theme="1" tint="0.34998626667073579"/>
        <rFont val="Franklin Gothic Book"/>
        <family val="2"/>
      </rPr>
      <t xml:space="preserve">)
</t>
    </r>
    <r>
      <rPr>
        <sz val="12"/>
        <color theme="1" tint="0.34998626667073579"/>
        <rFont val="Franklin Gothic Book"/>
        <family val="2"/>
      </rPr>
      <t>T</t>
    </r>
    <r>
      <rPr>
        <sz val="12"/>
        <color theme="1" tint="0.249977111117893"/>
        <rFont val="Franklin Gothic Book"/>
        <family val="2"/>
      </rPr>
      <t>he value of the</t>
    </r>
    <r>
      <rPr>
        <b/>
        <sz val="12"/>
        <color theme="1" tint="0.34998626667073579"/>
        <rFont val="Franklin Gothic Book"/>
        <family val="2"/>
      </rPr>
      <t xml:space="preserve"> </t>
    </r>
    <r>
      <rPr>
        <b/>
        <sz val="12"/>
        <color theme="3" tint="0.39997558519241921"/>
        <rFont val="Franklin Gothic Book"/>
        <family val="2"/>
      </rPr>
      <t>"Absolute value of the last negative cumulative cash flow"</t>
    </r>
    <r>
      <rPr>
        <sz val="12"/>
        <color theme="1" tint="0.249977111117893"/>
        <rFont val="Franklin Gothic Book"/>
        <family val="2"/>
      </rPr>
      <t xml:space="preserve"> numerator is determined by the INDEX function in Excel. It finds the last negative value in the cumulative cash flow row</t>
    </r>
    <r>
      <rPr>
        <sz val="12"/>
        <color theme="1" tint="0.34998626667073579"/>
        <rFont val="Franklin Gothic Book"/>
        <family val="2"/>
      </rPr>
      <t xml:space="preserve">.
   </t>
    </r>
    <r>
      <rPr>
        <b/>
        <sz val="12"/>
        <color theme="3" tint="0.39997558519241921"/>
        <rFont val="Franklin Gothic Book"/>
        <family val="2"/>
      </rPr>
      <t xml:space="preserve">ABS(INDEX(H13:L13,1,COUNTIF(H13:L13,"&lt;0")))
</t>
    </r>
    <r>
      <rPr>
        <sz val="12"/>
        <color theme="1" tint="0.34998626667073579"/>
        <rFont val="Franklin Gothic Book"/>
        <family val="2"/>
      </rPr>
      <t xml:space="preserve">
</t>
    </r>
    <r>
      <rPr>
        <sz val="12"/>
        <color theme="1" tint="0.249977111117893"/>
        <rFont val="Franklin Gothic Book"/>
        <family val="2"/>
      </rPr>
      <t>That is, the INDEX function references the range of cumulative cash flow cells between H13 and L13. It uses the COUNTIF function to find how many columns in the sequence have negative values (i.e. 2). The INDEX function now knows that it should pull the value from the cell in the second column in row 1 of the H13 to L13 sequence (i.e. from I13 which has a value of -$175,000). The fraction needs to be a positive number, so the ABSolute value (i.e.</t>
    </r>
    <r>
      <rPr>
        <sz val="12"/>
        <color theme="1" tint="0.34998626667073579"/>
        <rFont val="Franklin Gothic Book"/>
        <family val="2"/>
      </rPr>
      <t xml:space="preserve"> </t>
    </r>
    <r>
      <rPr>
        <b/>
        <sz val="12"/>
        <color theme="3" tint="0.39997558519241921"/>
        <rFont val="Franklin Gothic Book"/>
        <family val="2"/>
      </rPr>
      <t>$175,000</t>
    </r>
    <r>
      <rPr>
        <sz val="12"/>
        <color theme="1" tint="0.34998626667073579"/>
        <rFont val="Franklin Gothic Book"/>
        <family val="2"/>
      </rPr>
      <t xml:space="preserve">) </t>
    </r>
    <r>
      <rPr>
        <sz val="12"/>
        <color theme="1" tint="0.249977111117893"/>
        <rFont val="Franklin Gothic Book"/>
        <family val="2"/>
      </rPr>
      <t xml:space="preserve">is used as the numerator in the fraction. </t>
    </r>
  </si>
  <si>
    <r>
      <rPr>
        <sz val="12"/>
        <color theme="1" tint="0.249977111117893"/>
        <rFont val="Franklin Gothic Book"/>
        <family val="2"/>
      </rPr>
      <t xml:space="preserve">The value of the </t>
    </r>
    <r>
      <rPr>
        <b/>
        <sz val="12"/>
        <color theme="9" tint="-0.499984740745262"/>
        <rFont val="Franklin Gothic Book"/>
        <family val="2"/>
      </rPr>
      <t>"Cash flow in the year of first positive cumulative cash flow"</t>
    </r>
    <r>
      <rPr>
        <sz val="12"/>
        <color theme="1" tint="0.34998626667073579"/>
        <rFont val="Franklin Gothic Book"/>
        <family val="2"/>
      </rPr>
      <t xml:space="preserve"> </t>
    </r>
    <r>
      <rPr>
        <sz val="12"/>
        <color theme="1" tint="0.249977111117893"/>
        <rFont val="Franklin Gothic Book"/>
        <family val="2"/>
      </rPr>
      <t xml:space="preserve">denominator is also determined by the INDEX function in Excel. It finds the first positive value in the cumulative cash flow row and captures the value of the cash flow in that year that caused the cumulative cash flow to turn positive.
</t>
    </r>
    <r>
      <rPr>
        <sz val="12"/>
        <color theme="1" tint="0.34998626667073579"/>
        <rFont val="Franklin Gothic Book"/>
        <family val="2"/>
      </rPr>
      <t xml:space="preserve">
      = </t>
    </r>
    <r>
      <rPr>
        <b/>
        <sz val="12"/>
        <color theme="9" tint="-0.499984740745262"/>
        <rFont val="Franklin Gothic Book"/>
        <family val="2"/>
      </rPr>
      <t>INDEX(H12:L12,1,COUNTIF(H13:L13,"&lt;0")+1)</t>
    </r>
    <r>
      <rPr>
        <sz val="12"/>
        <color theme="1" tint="0.34998626667073579"/>
        <rFont val="Franklin Gothic Book"/>
        <family val="2"/>
      </rPr>
      <t xml:space="preserve">
</t>
    </r>
    <r>
      <rPr>
        <sz val="12"/>
        <color theme="1" tint="0.249977111117893"/>
        <rFont val="Franklin Gothic Book"/>
        <family val="2"/>
      </rPr>
      <t>That is, the INDEX function references the range of annual cash flow cells between H12 and L12. It uses the COUNTIF function to find how many columns in the cumulative cash flow sequence have negative values (i.e. 2) and adds 1 to that number to identify the next column in the sequence (i.e., the third column). COUNTIF passes this information to INDEX which pulls the value from the cell in third column in row 1 of the H12 to L12 sequence (i.e. from J12 which has a value of $250,000). Since it will always be a positive number, the ABSolute function is not required. So now we have the denominator of the fraction (i.e</t>
    </r>
    <r>
      <rPr>
        <sz val="12"/>
        <color theme="1" tint="0.34998626667073579"/>
        <rFont val="Franklin Gothic Book"/>
        <family val="2"/>
      </rPr>
      <t>.,</t>
    </r>
    <r>
      <rPr>
        <b/>
        <sz val="12"/>
        <color theme="3" tint="0.39997558519241921"/>
        <rFont val="Franklin Gothic Book"/>
        <family val="2"/>
      </rPr>
      <t xml:space="preserve"> </t>
    </r>
    <r>
      <rPr>
        <b/>
        <sz val="12"/>
        <color theme="9" tint="-0.499984740745262"/>
        <rFont val="Franklin Gothic Book"/>
        <family val="2"/>
      </rPr>
      <t>$250,000</t>
    </r>
    <r>
      <rPr>
        <sz val="12"/>
        <color theme="1" tint="0.249977111117893"/>
        <rFont val="Franklin Gothic Book"/>
        <family val="2"/>
      </rPr>
      <t>).</t>
    </r>
  </si>
  <si>
    <r>
      <rPr>
        <sz val="12"/>
        <color theme="1" tint="0.249977111117893"/>
        <rFont val="Franklin Gothic Book"/>
        <family val="2"/>
      </rPr>
      <t xml:space="preserve">To summarize so far:
</t>
    </r>
    <r>
      <rPr>
        <sz val="12"/>
        <color theme="1" tint="0.34998626667073579"/>
        <rFont val="Franklin Gothic Book"/>
        <family val="2"/>
      </rPr>
      <t xml:space="preserve">
   </t>
    </r>
    <r>
      <rPr>
        <b/>
        <sz val="12"/>
        <color theme="1" tint="0.34998626667073579"/>
        <rFont val="Franklin Gothic Book"/>
        <family val="2"/>
      </rPr>
      <t xml:space="preserve">Payback Period = </t>
    </r>
    <r>
      <rPr>
        <b/>
        <sz val="12"/>
        <color theme="6" tint="-0.249977111117893"/>
        <rFont val="Franklin Gothic Book"/>
        <family val="2"/>
      </rPr>
      <t>Number of years with a negative cumulative cash flow</t>
    </r>
    <r>
      <rPr>
        <sz val="12"/>
        <color theme="1" tint="0.34998626667073579"/>
        <rFont val="Franklin Gothic Book"/>
        <family val="2"/>
      </rPr>
      <t xml:space="preserve"> </t>
    </r>
    <r>
      <rPr>
        <b/>
        <sz val="12"/>
        <color theme="1" tint="0.34998626667073579"/>
        <rFont val="Franklin Gothic Book"/>
        <family val="2"/>
      </rPr>
      <t>+ Fraction of the year when the cumulative cash flow goes from negative to positive</t>
    </r>
    <r>
      <rPr>
        <sz val="12"/>
        <color theme="1" tint="0.34998626667073579"/>
        <rFont val="Franklin Gothic Book"/>
        <family val="2"/>
      </rPr>
      <t xml:space="preserve">
                            </t>
    </r>
    <r>
      <rPr>
        <b/>
        <sz val="12"/>
        <color theme="1" tint="0.34998626667073579"/>
        <rFont val="Franklin Gothic Book"/>
        <family val="2"/>
      </rPr>
      <t>=</t>
    </r>
    <r>
      <rPr>
        <sz val="12"/>
        <color theme="1" tint="0.34998626667073579"/>
        <rFont val="Franklin Gothic Book"/>
        <family val="2"/>
      </rPr>
      <t xml:space="preserve"> </t>
    </r>
    <r>
      <rPr>
        <b/>
        <sz val="12"/>
        <color theme="6" tint="-0.249977111117893"/>
        <rFont val="Franklin Gothic Book"/>
        <family val="2"/>
      </rPr>
      <t xml:space="preserve">Count of years with a negative cumulative cash flow 
                               </t>
    </r>
    <r>
      <rPr>
        <b/>
        <sz val="12"/>
        <color theme="1" tint="0.34998626667073579"/>
        <rFont val="Franklin Gothic Book"/>
        <family val="2"/>
      </rPr>
      <t>+</t>
    </r>
    <r>
      <rPr>
        <sz val="12"/>
        <color theme="1" tint="0.34998626667073579"/>
        <rFont val="Franklin Gothic Book"/>
        <family val="2"/>
      </rPr>
      <t xml:space="preserve"> </t>
    </r>
    <r>
      <rPr>
        <b/>
        <sz val="12"/>
        <color theme="3" tint="0.39997558519241921"/>
        <rFont val="Franklin Gothic Book"/>
        <family val="2"/>
      </rPr>
      <t>(Absolute value of the last negative cumulative cash flow)</t>
    </r>
    <r>
      <rPr>
        <sz val="12"/>
        <color theme="1" tint="0.34998626667073579"/>
        <rFont val="Franklin Gothic Book"/>
        <family val="2"/>
      </rPr>
      <t xml:space="preserve"> ÷ </t>
    </r>
    <r>
      <rPr>
        <b/>
        <sz val="12"/>
        <color theme="1" tint="0.34998626667073579"/>
        <rFont val="Franklin Gothic Book"/>
        <family val="2"/>
      </rPr>
      <t>(</t>
    </r>
    <r>
      <rPr>
        <b/>
        <sz val="12"/>
        <color theme="9" tint="-0.499984740745262"/>
        <rFont val="Franklin Gothic Book"/>
        <family val="2"/>
      </rPr>
      <t>Cash flow in the year of first positive cumulative cash flow)</t>
    </r>
    <r>
      <rPr>
        <sz val="12"/>
        <color theme="1" tint="0.34998626667073579"/>
        <rFont val="Franklin Gothic Book"/>
        <family val="2"/>
      </rPr>
      <t xml:space="preserve">  
                           </t>
    </r>
    <r>
      <rPr>
        <b/>
        <sz val="12"/>
        <color theme="1" tint="0.34998626667073579"/>
        <rFont val="Franklin Gothic Book"/>
        <family val="2"/>
      </rPr>
      <t xml:space="preserve"> = </t>
    </r>
    <r>
      <rPr>
        <b/>
        <sz val="12"/>
        <color theme="6" tint="-0.249977111117893"/>
        <rFont val="Franklin Gothic Book"/>
        <family val="2"/>
      </rPr>
      <t>(COUNTIF(H13:L13,"&lt;0")</t>
    </r>
    <r>
      <rPr>
        <b/>
        <sz val="12"/>
        <color theme="1" tint="0.34998626667073579"/>
        <rFont val="Franklin Gothic Book"/>
        <family val="2"/>
      </rPr>
      <t>+</t>
    </r>
    <r>
      <rPr>
        <b/>
        <sz val="12"/>
        <color theme="3" tint="0.39997558519241921"/>
        <rFont val="Franklin Gothic Book"/>
        <family val="2"/>
      </rPr>
      <t>ABS(INDEX(H13:L13,1,COUNTIF(H13:L13,"&lt;0")))</t>
    </r>
    <r>
      <rPr>
        <b/>
        <sz val="12"/>
        <color theme="1" tint="0.34998626667073579"/>
        <rFont val="Franklin Gothic Book"/>
        <family val="2"/>
      </rPr>
      <t>/</t>
    </r>
    <r>
      <rPr>
        <b/>
        <sz val="12"/>
        <color theme="9" tint="-0.499984740745262"/>
        <rFont val="Franklin Gothic Book"/>
        <family val="2"/>
      </rPr>
      <t xml:space="preserve">INDEX(H12:L12,1,COUNTIF(H13:L13,"&lt;0")+1)
                            = </t>
    </r>
    <r>
      <rPr>
        <b/>
        <sz val="12"/>
        <color theme="6" tint="-0.249977111117893"/>
        <rFont val="Franklin Gothic Book"/>
        <family val="2"/>
      </rPr>
      <t xml:space="preserve">2 </t>
    </r>
    <r>
      <rPr>
        <b/>
        <sz val="12"/>
        <color theme="1" tint="0.34998626667073579"/>
        <rFont val="Franklin Gothic Book"/>
        <family val="2"/>
      </rPr>
      <t>+ (</t>
    </r>
    <r>
      <rPr>
        <b/>
        <sz val="12"/>
        <color theme="3" tint="0.39997558519241921"/>
        <rFont val="Franklin Gothic Book"/>
        <family val="2"/>
      </rPr>
      <t>$175,000</t>
    </r>
    <r>
      <rPr>
        <b/>
        <sz val="12"/>
        <color theme="1" tint="0.34998626667073579"/>
        <rFont val="Franklin Gothic Book"/>
        <family val="2"/>
      </rPr>
      <t xml:space="preserve"> /</t>
    </r>
    <r>
      <rPr>
        <b/>
        <sz val="12"/>
        <color theme="9" tint="-0.499984740745262"/>
        <rFont val="Franklin Gothic Book"/>
        <family val="2"/>
      </rPr>
      <t xml:space="preserve"> $250,000</t>
    </r>
    <r>
      <rPr>
        <b/>
        <sz val="12"/>
        <color theme="1" tint="0.34998626667073579"/>
        <rFont val="Franklin Gothic Book"/>
        <family val="2"/>
      </rPr>
      <t>)</t>
    </r>
    <r>
      <rPr>
        <sz val="12"/>
        <color theme="1" tint="0.34998626667073579"/>
        <rFont val="Franklin Gothic Book"/>
        <family val="2"/>
      </rPr>
      <t xml:space="preserve"> in Example 1
                            </t>
    </r>
    <r>
      <rPr>
        <b/>
        <sz val="12"/>
        <color theme="1" tint="0.34998626667073579"/>
        <rFont val="Franklin Gothic Book"/>
        <family val="2"/>
      </rPr>
      <t>=</t>
    </r>
    <r>
      <rPr>
        <sz val="12"/>
        <color theme="1" tint="0.34998626667073579"/>
        <rFont val="Franklin Gothic Book"/>
        <family val="2"/>
      </rPr>
      <t xml:space="preserve"> </t>
    </r>
    <r>
      <rPr>
        <b/>
        <sz val="12"/>
        <color theme="1" tint="0.34998626667073579"/>
        <rFont val="Franklin Gothic Book"/>
        <family val="2"/>
      </rPr>
      <t>2 + 0.7</t>
    </r>
    <r>
      <rPr>
        <sz val="12"/>
        <color theme="1" tint="0.34998626667073579"/>
        <rFont val="Franklin Gothic Book"/>
        <family val="2"/>
      </rPr>
      <t xml:space="preserve">
                           </t>
    </r>
    <r>
      <rPr>
        <b/>
        <sz val="12"/>
        <color theme="1" tint="0.34998626667073579"/>
        <rFont val="Franklin Gothic Book"/>
        <family val="2"/>
      </rPr>
      <t xml:space="preserve"> = 2.7
</t>
    </r>
    <r>
      <rPr>
        <sz val="12"/>
        <color theme="1" tint="0.249977111117893"/>
        <rFont val="Franklin Gothic Book"/>
        <family val="2"/>
      </rPr>
      <t>This formula works well if the payback period is greater than one year. If the payback period is less than a year, the formula returns an error code because the COUNTIF function can't find any negative cumulative cash flows to count. Even the first year has a positive cumulative cash flow because the initial investment was entirely paid back during that year. This situation is illustrated in Example 2.</t>
    </r>
  </si>
  <si>
    <r>
      <t xml:space="preserve">We use the IFERROR function to handle the payback-in-less-than-one-year situation. (The cell numbers in the Excel formula are adjusted for Example 2, above.)
</t>
    </r>
    <r>
      <rPr>
        <b/>
        <sz val="12"/>
        <color theme="1" tint="0.34998626667073579"/>
        <rFont val="Franklin Gothic Book"/>
        <family val="2"/>
      </rPr>
      <t>Payback Period =IFERROR(</t>
    </r>
    <r>
      <rPr>
        <b/>
        <sz val="12"/>
        <color theme="6" tint="-0.249977111117893"/>
        <rFont val="Franklin Gothic Book"/>
        <family val="2"/>
      </rPr>
      <t>COUNTIF(H29:L29,"&lt;0")</t>
    </r>
    <r>
      <rPr>
        <b/>
        <sz val="12"/>
        <color theme="1" tint="0.34998626667073579"/>
        <rFont val="Franklin Gothic Book"/>
        <family val="2"/>
      </rPr>
      <t>+</t>
    </r>
    <r>
      <rPr>
        <b/>
        <sz val="12"/>
        <color theme="3" tint="0.39997558519241921"/>
        <rFont val="Franklin Gothic Book"/>
        <family val="2"/>
      </rPr>
      <t>ABS(INDEX(H29:L29,,COUNTIF(H29:L29,"&lt;0")))</t>
    </r>
    <r>
      <rPr>
        <b/>
        <sz val="12"/>
        <color theme="1" tint="0.34998626667073579"/>
        <rFont val="Franklin Gothic Book"/>
        <family val="2"/>
      </rPr>
      <t>/I</t>
    </r>
    <r>
      <rPr>
        <b/>
        <sz val="12"/>
        <color theme="9" tint="-0.499984740745262"/>
        <rFont val="Franklin Gothic Book"/>
        <family val="2"/>
      </rPr>
      <t>NDEX(H28:L28,,COUNTIF(H29:L29,"&lt;0")+1</t>
    </r>
    <r>
      <rPr>
        <b/>
        <sz val="12"/>
        <color theme="1" tint="0.34998626667073579"/>
        <rFont val="Franklin Gothic Book"/>
        <family val="2"/>
      </rPr>
      <t>),G27/H28)</t>
    </r>
    <r>
      <rPr>
        <sz val="12"/>
        <color theme="1" tint="0.34998626667073579"/>
        <rFont val="Franklin Gothic Book"/>
        <family val="2"/>
      </rPr>
      <t xml:space="preserve">
That is, if the value returned by the whole colored bracketed payback period formula is an error because the payback period is less than a year, then the </t>
    </r>
    <r>
      <rPr>
        <b/>
        <sz val="12"/>
        <color theme="1" tint="0.34998626667073579"/>
        <rFont val="Franklin Gothic Book"/>
        <family val="2"/>
      </rPr>
      <t xml:space="preserve">G27/H28 </t>
    </r>
    <r>
      <rPr>
        <sz val="12"/>
        <color theme="1" tint="0.34998626667073579"/>
        <rFont val="Franklin Gothic Book"/>
        <family val="2"/>
      </rPr>
      <t xml:space="preserve">formula is used instead. It calculates the fraction of Year 1 that it would take to payback the onetime startup investment. In Example 2, the fraction values would be </t>
    </r>
    <r>
      <rPr>
        <b/>
        <sz val="12"/>
        <color theme="1" tint="0.34998626667073579"/>
        <rFont val="Franklin Gothic Book"/>
        <family val="2"/>
      </rPr>
      <t>$100,000 / $125,000</t>
    </r>
    <r>
      <rPr>
        <sz val="12"/>
        <color theme="1" tint="0.34998626667073579"/>
        <rFont val="Franklin Gothic Book"/>
        <family val="2"/>
      </rPr>
      <t xml:space="preserve">, or </t>
    </r>
    <r>
      <rPr>
        <b/>
        <sz val="12"/>
        <color theme="1" tint="0.34998626667073579"/>
        <rFont val="Franklin Gothic Book"/>
        <family val="2"/>
      </rPr>
      <t>0.8</t>
    </r>
    <r>
      <rPr>
        <sz val="12"/>
        <color theme="1" tint="0.34998626667073579"/>
        <rFont val="Franklin Gothic Book"/>
        <family val="2"/>
      </rPr>
      <t xml:space="preserve"> of a year.  
We need to allow for one more eventuality. What happens if there is no upfront one-time investment required for the project? In Example 2, if G27 was $0 instead of $100,000, the numerator in the G27/H28 formula would be zero and Excel would give another error message. However, if there is no investment, we know that the payback period should be </t>
    </r>
    <r>
      <rPr>
        <b/>
        <sz val="12"/>
        <color theme="1" tint="0.34998626667073579"/>
        <rFont val="Franklin Gothic Book"/>
        <family val="2"/>
      </rPr>
      <t xml:space="preserve">0.0 </t>
    </r>
    <r>
      <rPr>
        <sz val="12"/>
        <color theme="1" tint="0.34998626667073579"/>
        <rFont val="Franklin Gothic Book"/>
        <family val="2"/>
      </rPr>
      <t xml:space="preserve">years. That eventuality is allowed for by replacing </t>
    </r>
    <r>
      <rPr>
        <b/>
        <sz val="12"/>
        <color theme="1" tint="0.34998626667073579"/>
        <rFont val="Franklin Gothic Book"/>
        <family val="2"/>
      </rPr>
      <t>G27/H28</t>
    </r>
    <r>
      <rPr>
        <sz val="12"/>
        <color theme="1" tint="0.34998626667073579"/>
        <rFont val="Franklin Gothic Book"/>
        <family val="2"/>
      </rPr>
      <t xml:space="preserve"> with </t>
    </r>
    <r>
      <rPr>
        <b/>
        <sz val="12"/>
        <color theme="1" tint="0.34998626667073579"/>
        <rFont val="Franklin Gothic Book"/>
        <family val="2"/>
      </rPr>
      <t>IFERROR(G27/H28,0)</t>
    </r>
    <r>
      <rPr>
        <sz val="12"/>
        <color theme="1" tint="0.34998626667073579"/>
        <rFont val="Franklin Gothic Book"/>
        <family val="2"/>
      </rPr>
      <t xml:space="preserve"> which returns zero if the </t>
    </r>
    <r>
      <rPr>
        <b/>
        <sz val="12"/>
        <color theme="1" tint="0.34998626667073579"/>
        <rFont val="Franklin Gothic Book"/>
        <family val="2"/>
      </rPr>
      <t>G27/H28</t>
    </r>
    <r>
      <rPr>
        <sz val="12"/>
        <color theme="1" tint="0.34998626667073579"/>
        <rFont val="Franklin Gothic Book"/>
        <family val="2"/>
      </rPr>
      <t xml:space="preserve"> fraction results in an error message because its numerator is zero.
In summary, the single-cell formula for payback period, that allows for a payback period of less than one year and a project that has no initial investment, would be this for Example 2 ...
     </t>
    </r>
    <r>
      <rPr>
        <b/>
        <sz val="12"/>
        <color theme="1" tint="0.34998626667073579"/>
        <rFont val="Franklin Gothic Book"/>
        <family val="2"/>
      </rPr>
      <t xml:space="preserve"> Payback Period =IFERROR(</t>
    </r>
    <r>
      <rPr>
        <b/>
        <sz val="12"/>
        <color theme="6" tint="-0.249977111117893"/>
        <rFont val="Franklin Gothic Book"/>
        <family val="2"/>
      </rPr>
      <t>COUNTIF(H29:L29,"&lt;0")</t>
    </r>
    <r>
      <rPr>
        <b/>
        <sz val="12"/>
        <color theme="1" tint="0.34998626667073579"/>
        <rFont val="Franklin Gothic Book"/>
        <family val="2"/>
      </rPr>
      <t>+</t>
    </r>
    <r>
      <rPr>
        <b/>
        <sz val="12"/>
        <color theme="3" tint="0.39997558519241921"/>
        <rFont val="Franklin Gothic Book"/>
        <family val="2"/>
      </rPr>
      <t>ABS(INDEX(H29:L29,1,COUNTIF(H29:L29,"&lt;0")))</t>
    </r>
    <r>
      <rPr>
        <b/>
        <sz val="12"/>
        <color theme="1" tint="0.34998626667073579"/>
        <rFont val="Franklin Gothic Book"/>
        <family val="2"/>
      </rPr>
      <t>/</t>
    </r>
    <r>
      <rPr>
        <b/>
        <sz val="12"/>
        <color theme="9" tint="-0.499984740745262"/>
        <rFont val="Franklin Gothic Book"/>
        <family val="2"/>
      </rPr>
      <t>INDEX(H28:L28,1,COUNTIF(H29:L29,"&lt;0")+1),</t>
    </r>
    <r>
      <rPr>
        <b/>
        <sz val="12"/>
        <color theme="1" tint="0.34998626667073579"/>
        <rFont val="Franklin Gothic Book"/>
        <family val="2"/>
      </rPr>
      <t xml:space="preserve">IFERROR(G27/H28,0))
</t>
    </r>
    <r>
      <rPr>
        <sz val="12"/>
        <color theme="1" tint="0.34998626667073579"/>
        <rFont val="Franklin Gothic Book"/>
        <family val="2"/>
      </rPr>
      <t xml:space="preserve">... and this for Example 1:
</t>
    </r>
    <r>
      <rPr>
        <b/>
        <sz val="12"/>
        <color theme="1" tint="0.34998626667073579"/>
        <rFont val="Franklin Gothic Book"/>
        <family val="2"/>
      </rPr>
      <t xml:space="preserve">
      Payback Period =IFERROR(</t>
    </r>
    <r>
      <rPr>
        <b/>
        <sz val="12"/>
        <color theme="6" tint="-0.249977111117893"/>
        <rFont val="Franklin Gothic Book"/>
        <family val="2"/>
      </rPr>
      <t>COUNTIF(H13:L13,"&lt;0")</t>
    </r>
    <r>
      <rPr>
        <b/>
        <sz val="12"/>
        <color theme="1" tint="0.34998626667073579"/>
        <rFont val="Franklin Gothic Book"/>
        <family val="2"/>
      </rPr>
      <t>+</t>
    </r>
    <r>
      <rPr>
        <b/>
        <sz val="12"/>
        <color theme="3" tint="0.39997558519241921"/>
        <rFont val="Franklin Gothic Book"/>
        <family val="2"/>
      </rPr>
      <t>ABS(INDEX(H13:L13,1,COUNTIF(H13:L13,"&lt;0")))</t>
    </r>
    <r>
      <rPr>
        <b/>
        <sz val="12"/>
        <color theme="1" tint="0.34998626667073579"/>
        <rFont val="Franklin Gothic Book"/>
        <family val="2"/>
      </rPr>
      <t>/</t>
    </r>
    <r>
      <rPr>
        <b/>
        <sz val="12"/>
        <color theme="9" tint="-0.499984740745262"/>
        <rFont val="Franklin Gothic Book"/>
        <family val="2"/>
      </rPr>
      <t>INDEX(H12:L12,1,COUNTIF(H13:L13,"&lt;0")+1)</t>
    </r>
    <r>
      <rPr>
        <b/>
        <sz val="12"/>
        <color theme="1" tint="0.34998626667073579"/>
        <rFont val="Franklin Gothic Book"/>
        <family val="2"/>
      </rPr>
      <t xml:space="preserve">,IFERROR(G11/H12,0))
</t>
    </r>
    <r>
      <rPr>
        <sz val="12"/>
        <color theme="1" tint="0.34998626667073579"/>
        <rFont val="Franklin Gothic Book"/>
        <family val="2"/>
      </rPr>
      <t>Ta dah!</t>
    </r>
  </si>
  <si>
    <r>
      <t>Internal Rate of Return (IRR)</t>
    </r>
    <r>
      <rPr>
        <b/>
        <vertAlign val="superscript"/>
        <sz val="16"/>
        <color theme="0"/>
        <rFont val="Franklin Gothic Book"/>
        <family val="2"/>
      </rPr>
      <t>2</t>
    </r>
  </si>
  <si>
    <r>
      <t xml:space="preserve">The internal rate of return (IRR), sometimes called the hurdle rate, is used to compare the attractiveness of capital projects. It tells the company the average rate that it is earning on the money that it invested to get a project started. In Example 1, the initial investment is $500,000 and is shown as -$500,000 in cell G12. The annual cash flows for Years 1, 2, 3, 4 and 5 are shown in cells H12 through L12. The Excel IRR function calculates the internal rate of return.
   </t>
    </r>
    <r>
      <rPr>
        <b/>
        <sz val="12"/>
        <color theme="1" tint="0.249977111117893"/>
        <rFont val="Franklin Gothic Book"/>
        <family val="2"/>
      </rPr>
      <t xml:space="preserve">=IRR(G12:L12)
</t>
    </r>
    <r>
      <rPr>
        <sz val="12"/>
        <color theme="1" tint="0.249977111117893"/>
        <rFont val="Franklin Gothic Book"/>
        <family val="2"/>
      </rPr>
      <t xml:space="preserve">
That is, the IRR formula uses the negative investment value in G12 and the positive cash flows in H10 through L12 to calculate the IRR over the five year period. If the IRR over a three year period is of interest, the formula would be changed to IRR(G12:J12).
In case there is a problem with the calculation, a result of zero is returned rather than an Excel error message when the formula includes the IFERROR function:
   </t>
    </r>
    <r>
      <rPr>
        <b/>
        <sz val="12"/>
        <color theme="1" tint="0.249977111117893"/>
        <rFont val="Franklin Gothic Book"/>
        <family val="2"/>
      </rPr>
      <t>=IFERROR(IRR(G12:L12),0)</t>
    </r>
  </si>
  <si>
    <r>
      <t>Net Present Value (NPV)</t>
    </r>
    <r>
      <rPr>
        <b/>
        <vertAlign val="superscript"/>
        <sz val="16"/>
        <color theme="0"/>
        <rFont val="Franklin Gothic Book"/>
        <family val="2"/>
      </rPr>
      <t>3</t>
    </r>
  </si>
  <si>
    <r>
      <rPr>
        <b/>
        <sz val="18"/>
        <color indexed="9"/>
        <rFont val="Franklin Gothic Book"/>
        <family val="2"/>
      </rPr>
      <t>Appendix B: Return on Investment (ROI) Calculator</t>
    </r>
    <r>
      <rPr>
        <b/>
        <i/>
        <sz val="18"/>
        <color indexed="9"/>
        <rFont val="Franklin Gothic Book"/>
        <family val="2"/>
      </rPr>
      <t xml:space="preserve">
</t>
    </r>
    <r>
      <rPr>
        <sz val="14"/>
        <color indexed="9"/>
        <rFont val="Franklin Gothic Book"/>
        <family val="2"/>
      </rPr>
      <t>This worksheet explains formulas usually used  in Payback Period, IRR, and NPV calculations.</t>
    </r>
  </si>
  <si>
    <r>
      <rPr>
        <sz val="12"/>
        <color theme="1" tint="0.249977111117893"/>
        <rFont val="Franklin Gothic Book"/>
        <family val="2"/>
      </rPr>
      <t xml:space="preserve">The payback period of a given investment or project is an important determinant of whether to undertake a project. Longer payback periods are typically not desirable. The payback period is the time it takes to recover (i.e., pay back) the cash invested in a project. If it takes three years for the annual cash flows generated by a project to earn back the initial startup costs, the payback period is three years. Note that some companies may prefer expressing the payback period in months rather that years. This approach requires a more detailed monthly cashflow rather than the annual cashflow used in the examples in this explanation. The logic of the following formula would work, though, with adjustments made to include the greater number of time periods in the cash flow. The rest of this explanation assumes that an annual cash flow is used.
In Example 1, above, the initial capital investment is $500,000 and annual cash flows received from the project in Years 1, 2, 3, 4 and 5 are shown in cells H10 to L10. The cumulative cash flows in cells H13 to L13 show how the annual cash flows gradually pay back the initial investment. Since payback period calculations usually don’t consider the time value of money, a quick look at the cumulative cash flow row tells us that the payback period is between two to three years, which is when the cumulative cash flow exceeds the initial investment and becomes positive. The challenge is for Excel to figure this out without human prompting — that is, for Excel to figure out the payback period as if it were blindfolded. The generic formula for payback period is:
</t>
    </r>
    <r>
      <rPr>
        <sz val="12"/>
        <color theme="1" tint="0.34998626667073579"/>
        <rFont val="Franklin Gothic Book"/>
        <family val="2"/>
      </rPr>
      <t xml:space="preserve">
    </t>
    </r>
    <r>
      <rPr>
        <b/>
        <sz val="12"/>
        <color theme="1" tint="0.34998626667073579"/>
        <rFont val="Franklin Gothic Book"/>
        <family val="2"/>
      </rPr>
      <t>Payback Period =</t>
    </r>
    <r>
      <rPr>
        <b/>
        <sz val="12"/>
        <color theme="6" tint="-0.249977111117893"/>
        <rFont val="Franklin Gothic Book"/>
        <family val="2"/>
      </rPr>
      <t xml:space="preserve"> Number of years with a negative cumulative cash flow</t>
    </r>
    <r>
      <rPr>
        <b/>
        <sz val="12"/>
        <color theme="1" tint="0.34998626667073579"/>
        <rFont val="Franklin Gothic Book"/>
        <family val="2"/>
      </rPr>
      <t xml:space="preserve"> 
                                 + Fraction of the next year when the cumulative cash flow goes from negative to positive
                             = </t>
    </r>
    <r>
      <rPr>
        <b/>
        <sz val="12"/>
        <color theme="6" tint="-0.249977111117893"/>
        <rFont val="Franklin Gothic Book"/>
        <family val="2"/>
      </rPr>
      <t xml:space="preserve">Count of years with a negative cumulative cash flow 
                                 </t>
    </r>
    <r>
      <rPr>
        <b/>
        <sz val="12"/>
        <color theme="1" tint="0.34998626667073579"/>
        <rFont val="Franklin Gothic Book"/>
        <family val="2"/>
      </rPr>
      <t>+ (</t>
    </r>
    <r>
      <rPr>
        <b/>
        <sz val="12"/>
        <color theme="3" tint="0.39997558519241921"/>
        <rFont val="Franklin Gothic Book"/>
        <family val="2"/>
      </rPr>
      <t>Absolute value of the last negative cumulative cash flow)</t>
    </r>
    <r>
      <rPr>
        <b/>
        <sz val="12"/>
        <color theme="1" tint="0.34998626667073579"/>
        <rFont val="Franklin Gothic Book"/>
        <family val="2"/>
      </rPr>
      <t xml:space="preserve"> ÷ (</t>
    </r>
    <r>
      <rPr>
        <b/>
        <sz val="12"/>
        <color theme="9" tint="-0.499984740745262"/>
        <rFont val="Franklin Gothic Book"/>
        <family val="2"/>
      </rPr>
      <t>Cash flow in the year of first positive cumulative cash flow</t>
    </r>
    <r>
      <rPr>
        <b/>
        <sz val="12"/>
        <color theme="1" tint="0.34998626667073579"/>
        <rFont val="Franklin Gothic Book"/>
        <family val="2"/>
      </rPr>
      <t>)</t>
    </r>
    <r>
      <rPr>
        <sz val="12"/>
        <color theme="1" tint="0.34998626667073579"/>
        <rFont val="Franklin Gothic Book"/>
        <family val="2"/>
      </rPr>
      <t xml:space="preserve">
</t>
    </r>
    <r>
      <rPr>
        <sz val="12"/>
        <color theme="1" tint="0.249977111117893"/>
        <rFont val="Franklin Gothic Book"/>
        <family val="2"/>
      </rPr>
      <t>The one-cell formula for payback period was built on existing guidance</t>
    </r>
    <r>
      <rPr>
        <vertAlign val="superscript"/>
        <sz val="12"/>
        <color theme="1" tint="0.249977111117893"/>
        <rFont val="Franklin Gothic Book"/>
        <family val="2"/>
      </rPr>
      <t>1</t>
    </r>
    <r>
      <rPr>
        <sz val="12"/>
        <color theme="1" tint="0.249977111117893"/>
        <rFont val="Franklin Gothic Book"/>
        <family val="2"/>
      </rPr>
      <t xml:space="preserve"> and enhanced to cover possible error conditions that might arise. The explanation for each factor in the formula is below.</t>
    </r>
  </si>
  <si>
    <r>
      <t xml:space="preserve">The net present value (NPV) of a project subtracts (i.e., nets) today's values of future annual cash flows against the initial cash invested in the project. In Example 1, above, the Excel NPV function uses a discount rate to calculate the net present value of the annual cash flows, allowing for the original one-time investment.
   </t>
    </r>
    <r>
      <rPr>
        <b/>
        <sz val="12"/>
        <color theme="1" tint="0.249977111117893"/>
        <rFont val="Franklin Gothic Book"/>
        <family val="2"/>
      </rPr>
      <t xml:space="preserve">=NPV(C14,H12:L12)+G12
</t>
    </r>
    <r>
      <rPr>
        <sz val="12"/>
        <color theme="1" tint="0.249977111117893"/>
        <rFont val="Franklin Gothic Book"/>
        <family val="2"/>
      </rPr>
      <t xml:space="preserve">
That is, the NPV formula uses the discount rate in C14 (i.e. 5%) to calculate the net present value of the future annual cash flows in Years 1, 2, 3, 4, and 5 in cells H12 through L12. It then nets that value against the initial one-time investment (i.e. -$500,000) to find the NPV.
This calculation works if a one-time investment is made in the first year of the project. There may be other capital investments required in Year 2 or 3, for example, or an investment may be required at the end of the project (e.g., rental of equipment with option to purchase). This would require discounting back those one-time investments that are not in Year 0. Should your project require such investments in later years, consult your finance staff for the normal way they would handle such calculations.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</si>
</sst>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5" formatCode="_(&quot;$&quot;* #,##0.00_);_(&quot;$&quot;* \(#,##0.00\);_(&quot;$&quot;* &quot;-&quot;??_);_(@_)"/>
    <numFmt numFmtId="166" formatCode="&quot;$&quot;#,##0"/>
    <numFmt numFmtId="167" formatCode="[$$-409]#,##0"/>
    <numFmt numFmtId="168" formatCode="#,##0.0"/>
    <numFmt numFmtId="169" formatCode="[$$-409]#,##0.00"/>
    <numFmt numFmtId="170" formatCode="0.0%"/>
  </numFmts>
  <fonts count="30" x14ac:knownFonts="1">
    <font>
      <sz val="11"/>
      <color theme="1"/>
      <name val="Calibri"/>
      <family val="2"/>
      <scheme val="minor"/>
    </font>
    <font>
      <u/>
      <sz val="11"/>
      <color theme="10"/>
      <name val="Calibri"/>
      <family val="2"/>
      <scheme val="minor"/>
    </font>
    <font>
      <sz val="12"/>
      <name val="Arial"/>
      <family val="2"/>
    </font>
    <font>
      <sz val="11"/>
      <color theme="1"/>
      <name val="Calibri"/>
      <family val="2"/>
      <scheme val="minor"/>
    </font>
    <font>
      <sz val="11"/>
      <color indexed="81"/>
      <name val="Tahoma"/>
      <family val="2"/>
    </font>
    <font>
      <sz val="11"/>
      <color theme="1"/>
      <name val="Franklin Gothic Book"/>
      <family val="2"/>
    </font>
    <font>
      <sz val="12"/>
      <color theme="1"/>
      <name val="Franklin Gothic Book"/>
      <family val="2"/>
    </font>
    <font>
      <sz val="12"/>
      <name val="Franklin Gothic Book"/>
      <family val="2"/>
    </font>
    <font>
      <sz val="12"/>
      <color theme="0"/>
      <name val="Franklin Gothic Book"/>
      <family val="2"/>
    </font>
    <font>
      <sz val="12"/>
      <color theme="1" tint="0.249977111117893"/>
      <name val="Franklin Gothic Book"/>
      <family val="2"/>
    </font>
    <font>
      <u/>
      <sz val="11"/>
      <color theme="10"/>
      <name val="Franklin Gothic Book"/>
      <family val="2"/>
    </font>
    <font>
      <b/>
      <sz val="12"/>
      <color theme="1" tint="0.249977111117893"/>
      <name val="Franklin Gothic Book"/>
      <family val="2"/>
    </font>
    <font>
      <sz val="14"/>
      <color theme="0"/>
      <name val="Franklin Gothic Book"/>
      <family val="2"/>
    </font>
    <font>
      <b/>
      <sz val="18"/>
      <color indexed="9"/>
      <name val="Franklin Gothic Book"/>
      <family val="2"/>
    </font>
    <font>
      <sz val="14"/>
      <color indexed="9"/>
      <name val="Franklin Gothic Book"/>
      <family val="2"/>
    </font>
    <font>
      <b/>
      <sz val="16"/>
      <color theme="0"/>
      <name val="Franklin Gothic Book"/>
      <family val="2"/>
    </font>
    <font>
      <vertAlign val="superscript"/>
      <sz val="12"/>
      <color theme="1" tint="0.249977111117893"/>
      <name val="Franklin Gothic Book"/>
      <family val="2"/>
    </font>
    <font>
      <sz val="12"/>
      <color theme="1" tint="0.34998626667073579"/>
      <name val="Franklin Gothic Book"/>
      <family val="2"/>
    </font>
    <font>
      <i/>
      <sz val="12"/>
      <color indexed="9"/>
      <name val="Franklin Gothic Book"/>
      <family val="2"/>
    </font>
    <font>
      <b/>
      <i/>
      <sz val="18"/>
      <color indexed="9"/>
      <name val="Franklin Gothic Book"/>
      <family val="2"/>
    </font>
    <font>
      <sz val="16"/>
      <color theme="1"/>
      <name val="Franklin Gothic Book"/>
      <family val="2"/>
    </font>
    <font>
      <b/>
      <i/>
      <sz val="12"/>
      <color theme="1"/>
      <name val="Franklin Gothic Book"/>
      <family val="2"/>
    </font>
    <font>
      <i/>
      <sz val="12"/>
      <color theme="1"/>
      <name val="Franklin Gothic Book"/>
      <family val="2"/>
    </font>
    <font>
      <b/>
      <i/>
      <sz val="12"/>
      <name val="Franklin Gothic Book"/>
      <family val="2"/>
    </font>
    <font>
      <b/>
      <sz val="12"/>
      <color theme="9" tint="-0.499984740745262"/>
      <name val="Franklin Gothic Book"/>
      <family val="2"/>
    </font>
    <font>
      <b/>
      <sz val="12"/>
      <color theme="3" tint="0.39997558519241921"/>
      <name val="Franklin Gothic Book"/>
      <family val="2"/>
    </font>
    <font>
      <b/>
      <vertAlign val="superscript"/>
      <sz val="16"/>
      <color theme="0"/>
      <name val="Franklin Gothic Book"/>
      <family val="2"/>
    </font>
    <font>
      <b/>
      <sz val="12"/>
      <color theme="1" tint="0.34998626667073579"/>
      <name val="Franklin Gothic Book"/>
      <family val="2"/>
    </font>
    <font>
      <b/>
      <sz val="12"/>
      <color theme="6" tint="-0.249977111117893"/>
      <name val="Franklin Gothic Book"/>
      <family val="2"/>
    </font>
    <font>
      <b/>
      <sz val="12"/>
      <color theme="1"/>
      <name val="Franklin Gothic Book"/>
      <family val="2"/>
    </font>
  </fonts>
  <fills count="11">
    <fill>
      <patternFill patternType="none"/>
    </fill>
    <fill>
      <patternFill patternType="gray125"/>
    </fill>
    <fill>
      <patternFill patternType="solid">
        <fgColor theme="0"/>
        <bgColor indexed="64"/>
      </patternFill>
    </fill>
    <fill>
      <patternFill patternType="solid">
        <fgColor theme="7" tint="-0.499984740745262"/>
        <bgColor indexed="64"/>
      </patternFill>
    </fill>
    <fill>
      <patternFill patternType="solid">
        <fgColor theme="7" tint="-0.2499465926084170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99FFCC"/>
        <bgColor indexed="64"/>
      </patternFill>
    </fill>
    <fill>
      <patternFill patternType="solid">
        <fgColor rgb="FFCCFFCC"/>
        <bgColor indexed="64"/>
      </patternFill>
    </fill>
    <fill>
      <patternFill patternType="solid">
        <fgColor theme="9" tint="0.59996337778862885"/>
        <bgColor indexed="64"/>
      </patternFill>
    </fill>
    <fill>
      <patternFill patternType="solid">
        <fgColor rgb="FFF1EFF5"/>
        <bgColor indexed="64"/>
      </patternFill>
    </fill>
  </fills>
  <borders count="37">
    <border>
      <left/>
      <right/>
      <top/>
      <bottom/>
      <diagonal/>
    </border>
    <border>
      <left style="thin">
        <color auto="1"/>
      </left>
      <right/>
      <top/>
      <bottom/>
      <diagonal/>
    </border>
    <border>
      <left/>
      <right style="thin">
        <color indexed="64"/>
      </right>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style="medium">
        <color indexed="64"/>
      </left>
      <right/>
      <top/>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dashed">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right style="dashed">
        <color indexed="64"/>
      </right>
      <top style="medium">
        <color auto="1"/>
      </top>
      <bottom style="medium">
        <color auto="1"/>
      </bottom>
      <diagonal/>
    </border>
    <border>
      <left style="dashed">
        <color indexed="64"/>
      </left>
      <right style="medium">
        <color indexed="64"/>
      </right>
      <top/>
      <bottom style="medium">
        <color indexed="64"/>
      </bottom>
      <diagonal/>
    </border>
    <border>
      <left style="thin">
        <color auto="1"/>
      </left>
      <right/>
      <top style="thin">
        <color auto="1"/>
      </top>
      <bottom/>
      <diagonal/>
    </border>
    <border>
      <left style="dashed">
        <color indexed="64"/>
      </left>
      <right/>
      <top style="medium">
        <color indexed="64"/>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auto="1"/>
      </right>
      <top/>
      <bottom style="medium">
        <color indexed="64"/>
      </bottom>
      <diagonal/>
    </border>
    <border>
      <left style="dashed">
        <color indexed="64"/>
      </left>
      <right style="thick">
        <color indexed="64"/>
      </right>
      <top style="medium">
        <color auto="1"/>
      </top>
      <bottom style="medium">
        <color indexed="64"/>
      </bottom>
      <diagonal/>
    </border>
    <border>
      <left style="dashed">
        <color indexed="64"/>
      </left>
      <right style="thick">
        <color indexed="64"/>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medium">
        <color auto="1"/>
      </top>
      <bottom style="medium">
        <color indexed="64"/>
      </bottom>
      <diagonal/>
    </border>
    <border>
      <left/>
      <right style="thick">
        <color indexed="64"/>
      </right>
      <top style="medium">
        <color auto="1"/>
      </top>
      <bottom style="medium">
        <color indexed="64"/>
      </bottom>
      <diagonal/>
    </border>
    <border>
      <left style="thin">
        <color indexed="64"/>
      </left>
      <right style="dashed">
        <color indexed="64"/>
      </right>
      <top style="medium">
        <color indexed="64"/>
      </top>
      <bottom style="thin">
        <color indexed="64"/>
      </bottom>
      <diagonal/>
    </border>
    <border>
      <left style="medium">
        <color indexed="64"/>
      </left>
      <right style="thick">
        <color indexed="64"/>
      </right>
      <top style="medium">
        <color indexed="64"/>
      </top>
      <bottom style="dashed">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indexed="64"/>
      </bottom>
      <diagonal/>
    </border>
    <border>
      <left style="medium">
        <color indexed="64"/>
      </left>
      <right style="thick">
        <color indexed="64"/>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3" fillId="0" borderId="0"/>
    <xf numFmtId="169" fontId="2" fillId="0" borderId="0"/>
    <xf numFmtId="165" fontId="2" fillId="0" borderId="0" applyFont="0" applyFill="0" applyBorder="0" applyAlignment="0" applyProtection="0"/>
    <xf numFmtId="9" fontId="2" fillId="0" borderId="0" applyFont="0" applyFill="0" applyBorder="0" applyAlignment="0" applyProtection="0"/>
  </cellStyleXfs>
  <cellXfs count="64">
    <xf numFmtId="0" fontId="0" fillId="0" borderId="0" xfId="0"/>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vertical="center"/>
    </xf>
    <xf numFmtId="0" fontId="5" fillId="0" borderId="0" xfId="0" applyFont="1" applyAlignment="1">
      <alignment horizontal="right" indent="2"/>
    </xf>
    <xf numFmtId="0" fontId="20" fillId="0" borderId="0" xfId="0" applyFont="1" applyAlignment="1">
      <alignment vertical="center"/>
    </xf>
    <xf numFmtId="166" fontId="8" fillId="4" borderId="21" xfId="0" applyNumberFormat="1" applyFont="1" applyFill="1" applyBorder="1" applyAlignment="1">
      <alignment horizontal="center" vertical="center" wrapText="1"/>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167" fontId="6" fillId="6" borderId="23" xfId="0" applyNumberFormat="1" applyFont="1" applyFill="1" applyBorder="1" applyAlignment="1">
      <alignment horizontal="right" vertical="center" wrapText="1" indent="1"/>
    </xf>
    <xf numFmtId="167" fontId="6" fillId="6" borderId="24" xfId="0" applyNumberFormat="1" applyFont="1" applyFill="1" applyBorder="1" applyAlignment="1">
      <alignment horizontal="right" vertical="center" wrapText="1" indent="1"/>
    </xf>
    <xf numFmtId="167" fontId="6" fillId="6" borderId="15" xfId="0" applyNumberFormat="1" applyFont="1" applyFill="1" applyBorder="1" applyAlignment="1">
      <alignment horizontal="right" vertical="center" wrapText="1" indent="1"/>
    </xf>
    <xf numFmtId="0" fontId="7" fillId="0" borderId="0" xfId="0" applyFont="1" applyAlignment="1">
      <alignment horizontal="left" vertical="center" indent="1"/>
    </xf>
    <xf numFmtId="0" fontId="23" fillId="7" borderId="30" xfId="0" applyFont="1" applyFill="1" applyBorder="1" applyAlignment="1">
      <alignment horizontal="left" vertical="center" indent="1"/>
    </xf>
    <xf numFmtId="9" fontId="7" fillId="8" borderId="17" xfId="0" applyNumberFormat="1" applyFont="1" applyFill="1" applyBorder="1" applyAlignment="1">
      <alignment horizontal="right" vertical="center" indent="1"/>
    </xf>
    <xf numFmtId="166" fontId="17" fillId="9" borderId="31" xfId="0" applyNumberFormat="1" applyFont="1" applyFill="1" applyBorder="1" applyAlignment="1">
      <alignment horizontal="center" vertical="center" wrapText="1"/>
    </xf>
    <xf numFmtId="166" fontId="17" fillId="9" borderId="9" xfId="0" applyNumberFormat="1" applyFont="1" applyFill="1" applyBorder="1" applyAlignment="1">
      <alignment horizontal="center" vertical="center" wrapText="1"/>
    </xf>
    <xf numFmtId="166" fontId="24" fillId="9" borderId="9" xfId="0" applyNumberFormat="1" applyFont="1" applyFill="1" applyBorder="1" applyAlignment="1">
      <alignment horizontal="center" vertical="center" wrapText="1"/>
    </xf>
    <xf numFmtId="0" fontId="7" fillId="0" borderId="0" xfId="0" applyFont="1" applyAlignment="1">
      <alignment horizontal="right" vertical="center" indent="1"/>
    </xf>
    <xf numFmtId="0" fontId="23" fillId="7" borderId="32" xfId="0" applyFont="1" applyFill="1" applyBorder="1" applyAlignment="1">
      <alignment horizontal="left" vertical="center" indent="1"/>
    </xf>
    <xf numFmtId="168" fontId="6" fillId="8" borderId="33" xfId="2" quotePrefix="1" applyNumberFormat="1" applyFont="1" applyFill="1" applyBorder="1" applyAlignment="1">
      <alignment horizontal="right" vertical="center" indent="1"/>
    </xf>
    <xf numFmtId="166" fontId="17" fillId="9" borderId="34" xfId="0" applyNumberFormat="1" applyFont="1" applyFill="1" applyBorder="1" applyAlignment="1">
      <alignment horizontal="center" vertical="center" wrapText="1"/>
    </xf>
    <xf numFmtId="166" fontId="17" fillId="9" borderId="35" xfId="0" applyNumberFormat="1" applyFont="1" applyFill="1" applyBorder="1" applyAlignment="1">
      <alignment horizontal="center" vertical="center" wrapText="1"/>
    </xf>
    <xf numFmtId="166" fontId="25" fillId="9" borderId="7" xfId="0" applyNumberFormat="1" applyFont="1" applyFill="1" applyBorder="1" applyAlignment="1">
      <alignment horizontal="center" vertical="center" wrapText="1"/>
    </xf>
    <xf numFmtId="166" fontId="17" fillId="9" borderId="7" xfId="0" applyNumberFormat="1" applyFont="1" applyFill="1" applyBorder="1" applyAlignment="1">
      <alignment horizontal="center" vertical="center" wrapText="1"/>
    </xf>
    <xf numFmtId="166" fontId="17" fillId="9" borderId="8" xfId="0" applyNumberFormat="1" applyFont="1" applyFill="1" applyBorder="1" applyAlignment="1">
      <alignment horizontal="center" vertical="center" wrapText="1"/>
    </xf>
    <xf numFmtId="0" fontId="7" fillId="7" borderId="30" xfId="0" applyFont="1" applyFill="1" applyBorder="1" applyAlignment="1">
      <alignment horizontal="left" vertical="center" indent="1"/>
    </xf>
    <xf numFmtId="170" fontId="7" fillId="2" borderId="12" xfId="0" applyNumberFormat="1" applyFont="1" applyFill="1" applyBorder="1" applyAlignment="1">
      <alignment horizontal="right" vertical="center" indent="1"/>
    </xf>
    <xf numFmtId="167" fontId="7" fillId="8" borderId="36" xfId="0" applyNumberFormat="1" applyFont="1" applyFill="1" applyBorder="1" applyAlignment="1">
      <alignment horizontal="right" vertical="center" indent="1"/>
    </xf>
    <xf numFmtId="167" fontId="29" fillId="6" borderId="23" xfId="0" applyNumberFormat="1" applyFont="1" applyFill="1" applyBorder="1" applyAlignment="1">
      <alignment horizontal="right" vertical="center" wrapText="1" indent="1"/>
    </xf>
    <xf numFmtId="166" fontId="27" fillId="9" borderId="9" xfId="0" applyNumberFormat="1" applyFont="1" applyFill="1" applyBorder="1" applyAlignment="1">
      <alignment horizontal="center" vertical="center" wrapText="1"/>
    </xf>
    <xf numFmtId="0" fontId="20" fillId="0" borderId="0" xfId="0" applyFont="1"/>
    <xf numFmtId="0" fontId="16" fillId="10" borderId="1" xfId="0" applyFont="1" applyFill="1" applyBorder="1" applyAlignment="1">
      <alignment horizontal="right" vertical="center" wrapText="1"/>
    </xf>
    <xf numFmtId="0" fontId="21" fillId="6" borderId="25" xfId="0" applyFont="1" applyFill="1" applyBorder="1" applyAlignment="1">
      <alignment horizontal="right" vertical="center" wrapText="1" indent="1"/>
    </xf>
    <xf numFmtId="0" fontId="21" fillId="6" borderId="26" xfId="0" applyFont="1" applyFill="1" applyBorder="1" applyAlignment="1">
      <alignment horizontal="right" vertical="center" wrapText="1" indent="1"/>
    </xf>
    <xf numFmtId="0" fontId="21" fillId="6" borderId="27" xfId="0" applyFont="1" applyFill="1" applyBorder="1" applyAlignment="1">
      <alignment horizontal="right" vertical="center" wrapText="1" indent="1"/>
    </xf>
    <xf numFmtId="0" fontId="18" fillId="3"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2" fillId="4" borderId="13" xfId="0" applyFont="1" applyFill="1" applyBorder="1" applyAlignment="1">
      <alignment horizontal="center"/>
    </xf>
    <xf numFmtId="0" fontId="12" fillId="4" borderId="20" xfId="0" applyFont="1" applyFill="1" applyBorder="1" applyAlignment="1">
      <alignment horizontal="center"/>
    </xf>
    <xf numFmtId="0" fontId="21" fillId="6" borderId="10" xfId="0" applyFont="1" applyFill="1" applyBorder="1" applyAlignment="1">
      <alignment horizontal="left" vertical="center" wrapText="1" indent="1"/>
    </xf>
    <xf numFmtId="0" fontId="21" fillId="6" borderId="11" xfId="0" applyFont="1" applyFill="1" applyBorder="1" applyAlignment="1">
      <alignment horizontal="left" vertical="center" wrapText="1" indent="1"/>
    </xf>
    <xf numFmtId="0" fontId="21" fillId="6" borderId="14" xfId="0" applyFont="1" applyFill="1" applyBorder="1" applyAlignment="1">
      <alignment horizontal="left" vertical="center" wrapText="1" indent="1"/>
    </xf>
    <xf numFmtId="167" fontId="6" fillId="6" borderId="28" xfId="0" applyNumberFormat="1" applyFont="1" applyFill="1" applyBorder="1" applyAlignment="1">
      <alignment horizontal="center" vertical="center" wrapText="1"/>
    </xf>
    <xf numFmtId="167" fontId="6" fillId="6" borderId="11" xfId="0" applyNumberFormat="1" applyFont="1" applyFill="1" applyBorder="1" applyAlignment="1">
      <alignment horizontal="center" vertical="center" wrapText="1"/>
    </xf>
    <xf numFmtId="167" fontId="6" fillId="6" borderId="29" xfId="0" applyNumberFormat="1" applyFont="1" applyFill="1" applyBorder="1" applyAlignment="1">
      <alignment horizontal="center" vertical="center" wrapText="1"/>
    </xf>
    <xf numFmtId="0" fontId="17" fillId="10" borderId="1" xfId="0" applyFont="1" applyFill="1" applyBorder="1" applyAlignment="1">
      <alignment horizontal="left" vertical="center" wrapText="1" indent="1"/>
    </xf>
    <xf numFmtId="0" fontId="17" fillId="10" borderId="0" xfId="0" applyFont="1" applyFill="1" applyAlignment="1">
      <alignment horizontal="left" vertical="center" wrapText="1" indent="1"/>
    </xf>
    <xf numFmtId="0" fontId="17" fillId="10" borderId="2" xfId="0" applyFont="1" applyFill="1" applyBorder="1" applyAlignment="1">
      <alignment horizontal="left" vertical="center" wrapText="1" indent="1"/>
    </xf>
    <xf numFmtId="0" fontId="17" fillId="10" borderId="18" xfId="0" applyFont="1" applyFill="1" applyBorder="1" applyAlignment="1">
      <alignment horizontal="left" vertical="center" wrapText="1" indent="1"/>
    </xf>
    <xf numFmtId="0" fontId="17" fillId="10" borderId="5" xfId="0" applyFont="1" applyFill="1" applyBorder="1" applyAlignment="1">
      <alignment horizontal="left" vertical="center" wrapText="1" indent="1"/>
    </xf>
    <xf numFmtId="0" fontId="17" fillId="10" borderId="19" xfId="0" applyFont="1" applyFill="1" applyBorder="1" applyAlignment="1">
      <alignment horizontal="left" vertical="center" wrapText="1" indent="1"/>
    </xf>
    <xf numFmtId="0" fontId="17" fillId="10" borderId="16" xfId="0" applyFont="1" applyFill="1" applyBorder="1" applyAlignment="1">
      <alignment horizontal="left" vertical="center" wrapText="1" indent="1"/>
    </xf>
    <xf numFmtId="0" fontId="17" fillId="10" borderId="3" xfId="0" applyFont="1" applyFill="1" applyBorder="1" applyAlignment="1">
      <alignment horizontal="left" vertical="center" wrapText="1" indent="1"/>
    </xf>
    <xf numFmtId="0" fontId="17" fillId="10" borderId="4" xfId="0" applyFont="1" applyFill="1" applyBorder="1" applyAlignment="1">
      <alignment horizontal="left" vertical="center" wrapText="1" indent="1"/>
    </xf>
    <xf numFmtId="0" fontId="9" fillId="10" borderId="18" xfId="0" applyFont="1" applyFill="1" applyBorder="1" applyAlignment="1">
      <alignment horizontal="left" vertical="center" wrapText="1" indent="1"/>
    </xf>
    <xf numFmtId="0" fontId="9" fillId="10" borderId="5" xfId="0" applyFont="1" applyFill="1" applyBorder="1" applyAlignment="1">
      <alignment horizontal="left" vertical="center" wrapText="1" indent="1"/>
    </xf>
    <xf numFmtId="0" fontId="9" fillId="10" borderId="19" xfId="0" applyFont="1" applyFill="1" applyBorder="1" applyAlignment="1">
      <alignment horizontal="left" vertical="center" wrapText="1" indent="1"/>
    </xf>
    <xf numFmtId="0" fontId="10" fillId="5" borderId="0" xfId="1" applyFont="1" applyFill="1" applyAlignment="1">
      <alignment horizontal="left" vertical="center" wrapText="1" indent="1"/>
    </xf>
    <xf numFmtId="0" fontId="9" fillId="10" borderId="0" xfId="0" applyFont="1" applyFill="1" applyAlignment="1">
      <alignment horizontal="left" vertical="center" wrapText="1" indent="1"/>
    </xf>
    <xf numFmtId="0" fontId="15" fillId="4" borderId="1" xfId="0" applyFont="1" applyFill="1" applyBorder="1" applyAlignment="1">
      <alignment horizontal="left" vertical="center" wrapText="1" indent="1"/>
    </xf>
    <xf numFmtId="0" fontId="15" fillId="4" borderId="0" xfId="0" applyFont="1" applyFill="1" applyAlignment="1">
      <alignment horizontal="left" vertical="center" wrapText="1" indent="1"/>
    </xf>
  </cellXfs>
  <cellStyles count="6">
    <cellStyle name="Currency 2" xfId="4" xr:uid="{00000000-0005-0000-0000-000001000000}"/>
    <cellStyle name="Hyperlink" xfId="1" builtinId="8"/>
    <cellStyle name="Normal" xfId="0" builtinId="0"/>
    <cellStyle name="Normal 2" xfId="3" xr:uid="{00000000-0005-0000-0000-000004000000}"/>
    <cellStyle name="Normal 4" xfId="2" xr:uid="{00000000-0005-0000-0000-000005000000}"/>
    <cellStyle name="Percent 2" xfId="5" xr:uid="{00000000-0005-0000-0000-000007000000}"/>
  </cellStyles>
  <dxfs count="0"/>
  <tableStyles count="0" defaultTableStyle="TableStyleMedium2" defaultPivotStyle="PivotStyleLight16"/>
  <colors>
    <mruColors>
      <color rgb="FF669900"/>
      <color rgb="FFFFFF99"/>
      <color rgb="FF0033CC"/>
      <color rgb="FF33CC33"/>
      <color rgb="FF0000FF"/>
      <color rgb="FF0066FF"/>
      <color rgb="FFF4F4F8"/>
      <color rgb="FFDC9694"/>
      <color rgb="FFFFFF66"/>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ropertymetrics.com/blog/2014/09/30/how-not-to-use-npv-in-excel/" TargetMode="External"/><Relationship Id="rId7" Type="http://schemas.openxmlformats.org/officeDocument/2006/relationships/comments" Target="../comments1.xml"/><Relationship Id="rId2" Type="http://schemas.openxmlformats.org/officeDocument/2006/relationships/hyperlink" Target="http://vindeep.com/Personal/IRRCalculation.aspx" TargetMode="External"/><Relationship Id="rId1" Type="http://schemas.openxmlformats.org/officeDocument/2006/relationships/hyperlink" Target="https://techtites.com/calculating-payback-period-in-excel/" TargetMode="External"/><Relationship Id="rId6" Type="http://schemas.openxmlformats.org/officeDocument/2006/relationships/image" Target="../media/image1.png"/><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78AE-CF79-42A8-B889-0DA55B53904E}">
  <sheetPr>
    <pageSetUpPr autoPageBreaks="0" fitToPage="1"/>
  </sheetPr>
  <dimension ref="A2:L46"/>
  <sheetViews>
    <sheetView showGridLines="0" tabSelected="1" zoomScaleNormal="100" workbookViewId="0">
      <selection activeCell="B2" sqref="B2:L2"/>
    </sheetView>
  </sheetViews>
  <sheetFormatPr defaultRowHeight="15" x14ac:dyDescent="0.4"/>
  <cols>
    <col min="1" max="1" width="2.6328125" style="1" customWidth="1"/>
    <col min="2" max="2" width="19.453125" style="1" customWidth="1"/>
    <col min="3" max="3" width="11.08984375" style="1" customWidth="1"/>
    <col min="4" max="4" width="2.08984375" style="1" customWidth="1"/>
    <col min="5" max="5" width="21.81640625" style="1" customWidth="1"/>
    <col min="6" max="6" width="15.6328125" style="1" customWidth="1"/>
    <col min="7" max="7" width="17" style="1" customWidth="1"/>
    <col min="8" max="12" width="14.6328125" style="1" customWidth="1"/>
    <col min="13" max="13" width="9.54296875" style="1" customWidth="1"/>
    <col min="14" max="14" width="18.1796875" style="1" customWidth="1"/>
    <col min="15" max="15" width="15.08984375" style="1" customWidth="1"/>
    <col min="16" max="16" width="24.54296875" style="1" customWidth="1"/>
    <col min="17" max="17" width="13.36328125" style="1" customWidth="1"/>
    <col min="18" max="18" width="5.54296875" style="1" customWidth="1"/>
    <col min="19" max="19" width="10.453125" style="1" customWidth="1"/>
    <col min="20" max="16384" width="8.7265625" style="1"/>
  </cols>
  <sheetData>
    <row r="2" spans="2:12" ht="55.5" customHeight="1" x14ac:dyDescent="0.4">
      <c r="B2" s="38" t="s">
        <v>321</v>
      </c>
      <c r="C2" s="39"/>
      <c r="D2" s="39"/>
      <c r="E2" s="39"/>
      <c r="F2" s="39"/>
      <c r="G2" s="39"/>
      <c r="H2" s="39"/>
      <c r="I2" s="39"/>
      <c r="J2" s="39"/>
      <c r="K2" s="39"/>
      <c r="L2" s="39"/>
    </row>
    <row r="3" spans="2:12" ht="10" customHeight="1" x14ac:dyDescent="0.4">
      <c r="B3" s="2"/>
      <c r="C3" s="2"/>
      <c r="D3" s="2"/>
      <c r="E3" s="2"/>
      <c r="F3" s="5"/>
    </row>
    <row r="4" spans="2:12" ht="10" customHeight="1" x14ac:dyDescent="0.4">
      <c r="B4" s="3"/>
      <c r="C4" s="3"/>
    </row>
    <row r="5" spans="2:12" ht="20" customHeight="1" thickBot="1" x14ac:dyDescent="0.55000000000000004">
      <c r="B5" s="40" t="s">
        <v>291</v>
      </c>
      <c r="C5" s="40"/>
      <c r="D5" s="40"/>
      <c r="E5" s="40"/>
      <c r="F5" s="41"/>
      <c r="G5" s="7" t="s">
        <v>292</v>
      </c>
      <c r="H5" s="8" t="s">
        <v>293</v>
      </c>
      <c r="I5" s="9" t="s">
        <v>294</v>
      </c>
      <c r="J5" s="9" t="s">
        <v>295</v>
      </c>
      <c r="K5" s="9" t="s">
        <v>296</v>
      </c>
      <c r="L5" s="10" t="s">
        <v>297</v>
      </c>
    </row>
    <row r="6" spans="2:12" ht="20" customHeight="1" thickBot="1" x14ac:dyDescent="0.45">
      <c r="B6" s="42" t="s">
        <v>309</v>
      </c>
      <c r="C6" s="43"/>
      <c r="D6" s="43"/>
      <c r="E6" s="43"/>
      <c r="F6" s="44"/>
      <c r="G6" s="11">
        <v>300000</v>
      </c>
      <c r="H6" s="12">
        <f>50%*J6</f>
        <v>150000</v>
      </c>
      <c r="I6" s="12">
        <f>80%*L6</f>
        <v>240000</v>
      </c>
      <c r="J6" s="13">
        <v>300000</v>
      </c>
      <c r="K6" s="13">
        <f>J6</f>
        <v>300000</v>
      </c>
      <c r="L6" s="13">
        <f>J6</f>
        <v>300000</v>
      </c>
    </row>
    <row r="7" spans="2:12" ht="20" customHeight="1" thickBot="1" x14ac:dyDescent="0.45">
      <c r="B7" s="42" t="s">
        <v>310</v>
      </c>
      <c r="C7" s="43"/>
      <c r="D7" s="43"/>
      <c r="E7" s="43"/>
      <c r="F7" s="44"/>
      <c r="G7" s="11">
        <v>50000</v>
      </c>
      <c r="H7" s="12">
        <f>50%*J7</f>
        <v>25000</v>
      </c>
      <c r="I7" s="12">
        <f>80%*L7</f>
        <v>40000</v>
      </c>
      <c r="J7" s="13">
        <v>50000</v>
      </c>
      <c r="K7" s="13">
        <f>J7</f>
        <v>50000</v>
      </c>
      <c r="L7" s="13">
        <f>J7</f>
        <v>50000</v>
      </c>
    </row>
    <row r="8" spans="2:12" ht="20" customHeight="1" thickBot="1" x14ac:dyDescent="0.45">
      <c r="B8" s="35" t="s">
        <v>311</v>
      </c>
      <c r="C8" s="36"/>
      <c r="D8" s="36"/>
      <c r="E8" s="36"/>
      <c r="F8" s="37"/>
      <c r="G8" s="11">
        <f t="shared" ref="G8:L8" si="0">G6-G7</f>
        <v>250000</v>
      </c>
      <c r="H8" s="13">
        <f t="shared" si="0"/>
        <v>125000</v>
      </c>
      <c r="I8" s="13">
        <f t="shared" si="0"/>
        <v>200000</v>
      </c>
      <c r="J8" s="13">
        <f t="shared" si="0"/>
        <v>250000</v>
      </c>
      <c r="K8" s="13">
        <f t="shared" si="0"/>
        <v>250000</v>
      </c>
      <c r="L8" s="13">
        <f t="shared" si="0"/>
        <v>250000</v>
      </c>
    </row>
    <row r="9" spans="2:12" ht="20" customHeight="1" thickBot="1" x14ac:dyDescent="0.45">
      <c r="B9" s="35" t="s">
        <v>298</v>
      </c>
      <c r="C9" s="36"/>
      <c r="D9" s="36"/>
      <c r="E9" s="36"/>
      <c r="F9" s="37"/>
      <c r="G9" s="11">
        <v>500000</v>
      </c>
      <c r="H9" s="45"/>
      <c r="I9" s="46"/>
      <c r="J9" s="46"/>
      <c r="K9" s="46"/>
      <c r="L9" s="47"/>
    </row>
    <row r="10" spans="2:12" ht="20" customHeight="1" x14ac:dyDescent="0.4">
      <c r="B10" s="14"/>
      <c r="C10" s="14"/>
      <c r="D10" s="4"/>
      <c r="E10" s="15" t="s">
        <v>299</v>
      </c>
      <c r="F10" s="16">
        <f>IFERROR(IRR(G10:L10),0)</f>
        <v>0.28433652442760238</v>
      </c>
      <c r="G10" s="17">
        <f>-G9</f>
        <v>-500000</v>
      </c>
      <c r="H10" s="18">
        <f>H8</f>
        <v>125000</v>
      </c>
      <c r="I10" s="18">
        <f>I8</f>
        <v>200000</v>
      </c>
      <c r="J10" s="19">
        <f>J8</f>
        <v>250000</v>
      </c>
      <c r="K10" s="18">
        <f>K8</f>
        <v>250000</v>
      </c>
      <c r="L10" s="18">
        <f>L8</f>
        <v>250000</v>
      </c>
    </row>
    <row r="11" spans="2:12" ht="35.5" customHeight="1" thickBot="1" x14ac:dyDescent="0.45">
      <c r="B11" s="14"/>
      <c r="C11" s="20"/>
      <c r="D11" s="4"/>
      <c r="E11" s="21" t="s">
        <v>300</v>
      </c>
      <c r="F11" s="22">
        <f>IFERROR(COUNTIF(H11:L11,"&lt;0")+ABS(INDEX(H11:L11,1,COUNTIF(H11:L11,"&lt;0")))/INDEX(H10:L10,1,COUNTIF(H11:L11,"&lt;0")+1),IFERROR(G9/H10,0))</f>
        <v>2.7</v>
      </c>
      <c r="G11" s="23" t="s">
        <v>301</v>
      </c>
      <c r="H11" s="24">
        <f>G10+H10</f>
        <v>-375000</v>
      </c>
      <c r="I11" s="25">
        <f>I10+H11</f>
        <v>-175000</v>
      </c>
      <c r="J11" s="26">
        <f>J10+I11</f>
        <v>75000</v>
      </c>
      <c r="K11" s="26">
        <f>K10+J11</f>
        <v>325000</v>
      </c>
      <c r="L11" s="27">
        <f>L10+K11</f>
        <v>575000</v>
      </c>
    </row>
    <row r="12" spans="2:12" ht="20" customHeight="1" thickBot="1" x14ac:dyDescent="0.45">
      <c r="B12" s="28" t="s">
        <v>302</v>
      </c>
      <c r="C12" s="29">
        <v>0.05</v>
      </c>
      <c r="D12" s="4"/>
      <c r="E12" s="15" t="s">
        <v>303</v>
      </c>
      <c r="F12" s="30">
        <f>NPV(C12,H10:L10)+G10</f>
        <v>417970.07468718325</v>
      </c>
      <c r="G12" s="3"/>
      <c r="H12" s="3"/>
    </row>
    <row r="14" spans="2:12" s="6" customFormat="1" ht="30" customHeight="1" x14ac:dyDescent="0.35">
      <c r="B14" s="62" t="s">
        <v>312</v>
      </c>
      <c r="C14" s="63"/>
      <c r="D14" s="63"/>
      <c r="E14" s="63"/>
      <c r="F14" s="63"/>
      <c r="G14" s="63"/>
      <c r="H14" s="63"/>
      <c r="I14" s="63"/>
      <c r="J14" s="63"/>
      <c r="K14" s="63"/>
      <c r="L14" s="63"/>
    </row>
    <row r="15" spans="2:12" ht="269" customHeight="1" x14ac:dyDescent="0.4">
      <c r="B15" s="48" t="s">
        <v>322</v>
      </c>
      <c r="C15" s="49"/>
      <c r="D15" s="49"/>
      <c r="E15" s="49"/>
      <c r="F15" s="49"/>
      <c r="G15" s="49"/>
      <c r="H15" s="49"/>
      <c r="I15" s="49"/>
      <c r="J15" s="49"/>
      <c r="K15" s="49"/>
      <c r="L15" s="50"/>
    </row>
    <row r="16" spans="2:12" ht="61.5" customHeight="1" x14ac:dyDescent="0.4">
      <c r="B16" s="51"/>
      <c r="C16" s="52"/>
      <c r="D16" s="52"/>
      <c r="E16" s="52"/>
      <c r="F16" s="52"/>
      <c r="G16" s="52"/>
      <c r="H16" s="52"/>
      <c r="I16" s="52"/>
      <c r="J16" s="52"/>
      <c r="K16" s="52"/>
      <c r="L16" s="53"/>
    </row>
    <row r="17" spans="2:12" ht="68.5" customHeight="1" x14ac:dyDescent="0.4">
      <c r="B17" s="54" t="s">
        <v>313</v>
      </c>
      <c r="C17" s="55"/>
      <c r="D17" s="55"/>
      <c r="E17" s="55"/>
      <c r="F17" s="55"/>
      <c r="G17" s="55"/>
      <c r="H17" s="55"/>
      <c r="I17" s="55"/>
      <c r="J17" s="55"/>
      <c r="K17" s="55"/>
      <c r="L17" s="56"/>
    </row>
    <row r="18" spans="2:12" ht="58" customHeight="1" x14ac:dyDescent="0.4">
      <c r="B18" s="48"/>
      <c r="C18" s="49"/>
      <c r="D18" s="49"/>
      <c r="E18" s="49"/>
      <c r="F18" s="49"/>
      <c r="G18" s="49"/>
      <c r="H18" s="49"/>
      <c r="I18" s="49"/>
      <c r="J18" s="49"/>
      <c r="K18" s="49"/>
      <c r="L18" s="50"/>
    </row>
    <row r="19" spans="2:12" ht="107" customHeight="1" x14ac:dyDescent="0.4">
      <c r="B19" s="48" t="s">
        <v>314</v>
      </c>
      <c r="C19" s="49"/>
      <c r="D19" s="49"/>
      <c r="E19" s="49"/>
      <c r="F19" s="49"/>
      <c r="G19" s="49"/>
      <c r="H19" s="49"/>
      <c r="I19" s="49"/>
      <c r="J19" s="49"/>
      <c r="K19" s="49"/>
      <c r="L19" s="50"/>
    </row>
    <row r="20" spans="2:12" ht="145.5" customHeight="1" x14ac:dyDescent="0.4">
      <c r="B20" s="48"/>
      <c r="C20" s="49"/>
      <c r="D20" s="49"/>
      <c r="E20" s="49"/>
      <c r="F20" s="49"/>
      <c r="G20" s="49"/>
      <c r="H20" s="49"/>
      <c r="I20" s="49"/>
      <c r="J20" s="49"/>
      <c r="K20" s="49"/>
      <c r="L20" s="50"/>
    </row>
    <row r="21" spans="2:12" ht="165.5" customHeight="1" x14ac:dyDescent="0.4">
      <c r="B21" s="48" t="s">
        <v>315</v>
      </c>
      <c r="C21" s="49"/>
      <c r="D21" s="49"/>
      <c r="E21" s="49"/>
      <c r="F21" s="49"/>
      <c r="G21" s="49"/>
      <c r="H21" s="49"/>
      <c r="I21" s="49"/>
      <c r="J21" s="49"/>
      <c r="K21" s="49"/>
      <c r="L21" s="50"/>
    </row>
    <row r="22" spans="2:12" ht="87" customHeight="1" x14ac:dyDescent="0.4">
      <c r="B22" s="49" t="s">
        <v>316</v>
      </c>
      <c r="C22" s="49"/>
      <c r="D22" s="49"/>
      <c r="E22" s="49"/>
      <c r="F22" s="49"/>
      <c r="G22" s="49"/>
      <c r="H22" s="49"/>
      <c r="I22" s="49"/>
      <c r="J22" s="49"/>
      <c r="K22" s="49"/>
      <c r="L22" s="49"/>
    </row>
    <row r="23" spans="2:12" ht="146" customHeight="1" x14ac:dyDescent="0.4">
      <c r="B23" s="49"/>
      <c r="C23" s="49"/>
      <c r="D23" s="49"/>
      <c r="E23" s="49"/>
      <c r="F23" s="49"/>
      <c r="G23" s="49"/>
      <c r="H23" s="49"/>
      <c r="I23" s="49"/>
      <c r="J23" s="49"/>
      <c r="K23" s="49"/>
      <c r="L23" s="49"/>
    </row>
    <row r="24" spans="2:12" ht="10" customHeight="1" x14ac:dyDescent="0.4"/>
    <row r="25" spans="2:12" ht="20" customHeight="1" thickBot="1" x14ac:dyDescent="0.55000000000000004">
      <c r="B25" s="40" t="s">
        <v>304</v>
      </c>
      <c r="C25" s="40"/>
      <c r="D25" s="40"/>
      <c r="E25" s="40"/>
      <c r="F25" s="41"/>
      <c r="G25" s="7" t="s">
        <v>305</v>
      </c>
      <c r="H25" s="8" t="s">
        <v>293</v>
      </c>
      <c r="I25" s="9" t="s">
        <v>294</v>
      </c>
      <c r="J25" s="9" t="s">
        <v>295</v>
      </c>
      <c r="K25" s="9" t="s">
        <v>296</v>
      </c>
      <c r="L25" s="10" t="s">
        <v>297</v>
      </c>
    </row>
    <row r="26" spans="2:12" ht="20" customHeight="1" thickBot="1" x14ac:dyDescent="0.45">
      <c r="B26" s="42" t="s">
        <v>309</v>
      </c>
      <c r="C26" s="43"/>
      <c r="D26" s="43"/>
      <c r="E26" s="43"/>
      <c r="F26" s="44"/>
      <c r="G26" s="11">
        <v>300000</v>
      </c>
      <c r="H26" s="12">
        <f>50%*J26</f>
        <v>150000</v>
      </c>
      <c r="I26" s="12">
        <f>80%*L26</f>
        <v>240000</v>
      </c>
      <c r="J26" s="13">
        <v>300000</v>
      </c>
      <c r="K26" s="13">
        <f>J26</f>
        <v>300000</v>
      </c>
      <c r="L26" s="13">
        <f>J26</f>
        <v>300000</v>
      </c>
    </row>
    <row r="27" spans="2:12" ht="20" customHeight="1" thickBot="1" x14ac:dyDescent="0.45">
      <c r="B27" s="42" t="s">
        <v>310</v>
      </c>
      <c r="C27" s="43"/>
      <c r="D27" s="43"/>
      <c r="E27" s="43"/>
      <c r="F27" s="44"/>
      <c r="G27" s="11">
        <v>50000</v>
      </c>
      <c r="H27" s="12">
        <f>50%*J27</f>
        <v>25000</v>
      </c>
      <c r="I27" s="12">
        <f>80%*L27</f>
        <v>40000</v>
      </c>
      <c r="J27" s="13">
        <v>50000</v>
      </c>
      <c r="K27" s="13">
        <f>J27</f>
        <v>50000</v>
      </c>
      <c r="L27" s="13">
        <f>J27</f>
        <v>50000</v>
      </c>
    </row>
    <row r="28" spans="2:12" ht="20" customHeight="1" thickBot="1" x14ac:dyDescent="0.45">
      <c r="B28" s="35" t="s">
        <v>311</v>
      </c>
      <c r="C28" s="36"/>
      <c r="D28" s="36"/>
      <c r="E28" s="36"/>
      <c r="F28" s="37"/>
      <c r="G28" s="11">
        <f t="shared" ref="G28:L28" si="1">G26-G27</f>
        <v>250000</v>
      </c>
      <c r="H28" s="13">
        <f t="shared" si="1"/>
        <v>125000</v>
      </c>
      <c r="I28" s="13">
        <f t="shared" si="1"/>
        <v>200000</v>
      </c>
      <c r="J28" s="13">
        <f t="shared" si="1"/>
        <v>250000</v>
      </c>
      <c r="K28" s="13">
        <f t="shared" si="1"/>
        <v>250000</v>
      </c>
      <c r="L28" s="13">
        <f t="shared" si="1"/>
        <v>250000</v>
      </c>
    </row>
    <row r="29" spans="2:12" ht="20" customHeight="1" thickBot="1" x14ac:dyDescent="0.45">
      <c r="B29" s="35" t="s">
        <v>298</v>
      </c>
      <c r="C29" s="36"/>
      <c r="D29" s="36"/>
      <c r="E29" s="36"/>
      <c r="F29" s="37"/>
      <c r="G29" s="31">
        <v>100000</v>
      </c>
      <c r="H29" s="45"/>
      <c r="I29" s="46"/>
      <c r="J29" s="46"/>
      <c r="K29" s="46"/>
      <c r="L29" s="47"/>
    </row>
    <row r="30" spans="2:12" ht="20" customHeight="1" x14ac:dyDescent="0.4">
      <c r="B30" s="14"/>
      <c r="C30" s="14"/>
      <c r="D30" s="4"/>
      <c r="E30" s="15" t="s">
        <v>299</v>
      </c>
      <c r="F30" s="16">
        <f>IFERROR(IRR(G30:L30),0)</f>
        <v>1.5923596011256027</v>
      </c>
      <c r="G30" s="17">
        <f>-G29</f>
        <v>-100000</v>
      </c>
      <c r="H30" s="32">
        <f>H28</f>
        <v>125000</v>
      </c>
      <c r="I30" s="18">
        <f>I28</f>
        <v>200000</v>
      </c>
      <c r="J30" s="18">
        <f>J28</f>
        <v>250000</v>
      </c>
      <c r="K30" s="18">
        <f>K28</f>
        <v>250000</v>
      </c>
      <c r="L30" s="18">
        <f>L28</f>
        <v>250000</v>
      </c>
    </row>
    <row r="31" spans="2:12" ht="20" customHeight="1" thickBot="1" x14ac:dyDescent="0.45">
      <c r="B31" s="14"/>
      <c r="C31" s="20"/>
      <c r="D31" s="4"/>
      <c r="E31" s="21" t="s">
        <v>300</v>
      </c>
      <c r="F31" s="22">
        <f>IFERROR(COUNTIF(H31:L31,"&lt;0")+ABS(INDEX(H31:L31,,COUNTIF(H31:L31,"&lt;0")))/INDEX(H30:L30,,COUNTIF(H31:L31,"&lt;0")+1),IFERROR(G29/H30,0))</f>
        <v>0.8</v>
      </c>
      <c r="G31" s="23" t="s">
        <v>301</v>
      </c>
      <c r="H31" s="24">
        <f>G30+H30</f>
        <v>25000</v>
      </c>
      <c r="I31" s="26">
        <f>I30+H31</f>
        <v>225000</v>
      </c>
      <c r="J31" s="26">
        <f>J30+I31</f>
        <v>475000</v>
      </c>
      <c r="K31" s="26">
        <f>K30+J31</f>
        <v>725000</v>
      </c>
      <c r="L31" s="27">
        <f>L30+K31</f>
        <v>975000</v>
      </c>
    </row>
    <row r="32" spans="2:12" ht="20" customHeight="1" thickBot="1" x14ac:dyDescent="0.45">
      <c r="B32" s="28" t="s">
        <v>302</v>
      </c>
      <c r="C32" s="29">
        <v>0.05</v>
      </c>
      <c r="D32" s="4"/>
      <c r="E32" s="15" t="s">
        <v>303</v>
      </c>
      <c r="F32" s="30">
        <f>NPV(C32,H30:L30)+G30</f>
        <v>817970.07468718325</v>
      </c>
      <c r="G32" s="3"/>
      <c r="H32" s="3"/>
    </row>
    <row r="33" spans="1:12" ht="16" x14ac:dyDescent="0.4">
      <c r="B33" s="3"/>
      <c r="C33" s="3"/>
      <c r="D33" s="3"/>
      <c r="E33" s="3"/>
    </row>
    <row r="34" spans="1:12" ht="121.5" customHeight="1" x14ac:dyDescent="0.4">
      <c r="B34" s="55" t="s">
        <v>317</v>
      </c>
      <c r="C34" s="55"/>
      <c r="D34" s="55"/>
      <c r="E34" s="55"/>
      <c r="F34" s="55"/>
      <c r="G34" s="55"/>
      <c r="H34" s="55"/>
      <c r="I34" s="55"/>
      <c r="J34" s="55"/>
      <c r="K34" s="55"/>
      <c r="L34" s="55"/>
    </row>
    <row r="35" spans="1:12" ht="268" customHeight="1" x14ac:dyDescent="0.4">
      <c r="B35" s="49"/>
      <c r="C35" s="49"/>
      <c r="D35" s="49"/>
      <c r="E35" s="49"/>
      <c r="F35" s="49"/>
      <c r="G35" s="49"/>
      <c r="H35" s="49"/>
      <c r="I35" s="49"/>
      <c r="J35" s="49"/>
      <c r="K35" s="49"/>
      <c r="L35" s="49"/>
    </row>
    <row r="36" spans="1:12" ht="10" customHeight="1" x14ac:dyDescent="0.4">
      <c r="B36" s="3"/>
      <c r="C36" s="3"/>
      <c r="D36" s="3"/>
      <c r="E36" s="3"/>
    </row>
    <row r="37" spans="1:12" s="33" customFormat="1" ht="30" customHeight="1" x14ac:dyDescent="0.4">
      <c r="B37" s="62" t="s">
        <v>318</v>
      </c>
      <c r="C37" s="63"/>
      <c r="D37" s="63"/>
      <c r="E37" s="63"/>
      <c r="F37" s="63"/>
      <c r="G37" s="63"/>
      <c r="H37" s="63"/>
      <c r="I37" s="63"/>
      <c r="J37" s="63"/>
      <c r="K37" s="63"/>
      <c r="L37" s="63"/>
    </row>
    <row r="38" spans="1:12" ht="88.5" customHeight="1" x14ac:dyDescent="0.4">
      <c r="B38" s="61" t="s">
        <v>319</v>
      </c>
      <c r="C38" s="61"/>
      <c r="D38" s="61"/>
      <c r="E38" s="61"/>
      <c r="F38" s="61"/>
      <c r="G38" s="61"/>
      <c r="H38" s="61"/>
      <c r="I38" s="61"/>
      <c r="J38" s="61"/>
      <c r="K38" s="61"/>
      <c r="L38" s="61"/>
    </row>
    <row r="39" spans="1:12" ht="116" customHeight="1" x14ac:dyDescent="0.4">
      <c r="B39" s="61"/>
      <c r="C39" s="61"/>
      <c r="D39" s="61"/>
      <c r="E39" s="61"/>
      <c r="F39" s="61"/>
      <c r="G39" s="61"/>
      <c r="H39" s="61"/>
      <c r="I39" s="61"/>
      <c r="J39" s="61"/>
      <c r="K39" s="61"/>
      <c r="L39" s="61"/>
    </row>
    <row r="40" spans="1:12" ht="16" x14ac:dyDescent="0.4">
      <c r="B40" s="3"/>
      <c r="C40" s="3"/>
      <c r="D40" s="3"/>
      <c r="E40" s="3"/>
    </row>
    <row r="41" spans="1:12" s="6" customFormat="1" ht="30" customHeight="1" x14ac:dyDescent="0.35">
      <c r="B41" s="62" t="s">
        <v>320</v>
      </c>
      <c r="C41" s="63"/>
      <c r="D41" s="63"/>
      <c r="E41" s="63"/>
      <c r="F41" s="63"/>
      <c r="G41" s="63"/>
      <c r="H41" s="63"/>
      <c r="I41" s="63"/>
      <c r="J41" s="63"/>
      <c r="K41" s="63"/>
      <c r="L41" s="63"/>
    </row>
    <row r="42" spans="1:12" ht="201.5" customHeight="1" x14ac:dyDescent="0.4">
      <c r="B42" s="57" t="s">
        <v>323</v>
      </c>
      <c r="C42" s="58"/>
      <c r="D42" s="58"/>
      <c r="E42" s="58"/>
      <c r="F42" s="58"/>
      <c r="G42" s="58"/>
      <c r="H42" s="58"/>
      <c r="I42" s="58"/>
      <c r="J42" s="58"/>
      <c r="K42" s="58"/>
      <c r="L42" s="59"/>
    </row>
    <row r="43" spans="1:12" ht="16" x14ac:dyDescent="0.4">
      <c r="B43" s="3"/>
      <c r="C43" s="3"/>
      <c r="D43" s="3"/>
      <c r="E43" s="3"/>
    </row>
    <row r="44" spans="1:12" ht="20" customHeight="1" x14ac:dyDescent="0.4">
      <c r="A44" s="34">
        <v>1</v>
      </c>
      <c r="B44" s="60" t="s">
        <v>306</v>
      </c>
      <c r="C44" s="60"/>
      <c r="D44" s="60"/>
      <c r="E44" s="60"/>
      <c r="F44" s="60"/>
      <c r="G44" s="60"/>
      <c r="H44" s="60"/>
      <c r="I44" s="60"/>
      <c r="J44" s="60"/>
      <c r="K44" s="60"/>
      <c r="L44" s="60"/>
    </row>
    <row r="45" spans="1:12" ht="20" customHeight="1" x14ac:dyDescent="0.4">
      <c r="A45" s="34">
        <v>2</v>
      </c>
      <c r="B45" s="60" t="s">
        <v>307</v>
      </c>
      <c r="C45" s="60"/>
      <c r="D45" s="60"/>
      <c r="E45" s="60"/>
      <c r="F45" s="60"/>
      <c r="G45" s="60"/>
      <c r="H45" s="60"/>
      <c r="I45" s="60"/>
      <c r="J45" s="60"/>
      <c r="K45" s="60"/>
      <c r="L45" s="60"/>
    </row>
    <row r="46" spans="1:12" ht="20" customHeight="1" x14ac:dyDescent="0.4">
      <c r="A46" s="34">
        <v>3</v>
      </c>
      <c r="B46" s="60" t="s">
        <v>308</v>
      </c>
      <c r="C46" s="60"/>
      <c r="D46" s="60"/>
      <c r="E46" s="60"/>
      <c r="F46" s="60"/>
      <c r="G46" s="60"/>
      <c r="H46" s="60"/>
      <c r="I46" s="60"/>
      <c r="J46" s="60"/>
      <c r="K46" s="60"/>
      <c r="L46" s="60"/>
    </row>
  </sheetData>
  <mergeCells count="27">
    <mergeCell ref="B42:L42"/>
    <mergeCell ref="B44:L44"/>
    <mergeCell ref="B45:L45"/>
    <mergeCell ref="B46:L46"/>
    <mergeCell ref="B29:F29"/>
    <mergeCell ref="H29:L29"/>
    <mergeCell ref="B34:L35"/>
    <mergeCell ref="B37:L37"/>
    <mergeCell ref="B38:L39"/>
    <mergeCell ref="B41:L41"/>
    <mergeCell ref="B28:F28"/>
    <mergeCell ref="B9:F9"/>
    <mergeCell ref="H9:L9"/>
    <mergeCell ref="B14:L14"/>
    <mergeCell ref="B15:L16"/>
    <mergeCell ref="B17:L18"/>
    <mergeCell ref="B19:L20"/>
    <mergeCell ref="B21:L21"/>
    <mergeCell ref="B22:L23"/>
    <mergeCell ref="B25:F25"/>
    <mergeCell ref="B26:F26"/>
    <mergeCell ref="B27:F27"/>
    <mergeCell ref="B8:F8"/>
    <mergeCell ref="B2:L2"/>
    <mergeCell ref="B5:F5"/>
    <mergeCell ref="B6:F6"/>
    <mergeCell ref="B7:F7"/>
  </mergeCells>
  <hyperlinks>
    <hyperlink ref="B44:L44" r:id="rId1" display="The payback period formula is based on the formula described in &quot;Calculating Payback Period in Excel&quot; at Techtites.com." xr:uid="{551A558E-694D-4C0D-9438-B9AC74BEF009}"/>
    <hyperlink ref="B45:L45" r:id="rId2" display="The IRR formula is based on the formula described in &quot;IRR Calculation in Excel&quot; at Vindeep.com. " xr:uid="{FDD8C9C7-6E28-426B-9747-F49475FBF4F6}"/>
    <hyperlink ref="B46:L46" r:id="rId3" display="The NPV formula is based on the (correct) formula described in &quot;How Not to Use NPV in Excel&quot; page at Propertymetrics.com. " xr:uid="{18F446FD-0A3E-499C-B117-2296AE8052C2}"/>
  </hyperlinks>
  <pageMargins left="0.25" right="0.25" top="0.75" bottom="0.75" header="0.3" footer="0.3"/>
  <pageSetup scale="82" fitToHeight="0" orientation="landscape" horizontalDpi="0" verticalDpi="0" r:id="rId4"/>
  <rowBreaks count="4" manualBreakCount="4">
    <brk id="13" max="16383" man="1"/>
    <brk id="16" max="16383" man="1"/>
    <brk id="24" max="16383" man="1"/>
    <brk id="36" max="16383" man="1"/>
  </rowBreaks>
  <legacyDrawing r:id="rId5"/>
  <pictur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5" x14ac:dyDescent="0.35"/>
  <sheetData>
    <row r="1" spans="1:5" x14ac:dyDescent="0.35">
      <c r="A1" t="s">
        <v>1</v>
      </c>
      <c r="C1" t="s">
        <v>0</v>
      </c>
      <c r="D1" t="s">
        <v>284</v>
      </c>
      <c r="E1" t="s">
        <v>283</v>
      </c>
    </row>
    <row r="2" spans="1:5" x14ac:dyDescent="0.35">
      <c r="A2" t="s">
        <v>2</v>
      </c>
      <c r="C2" t="s">
        <v>285</v>
      </c>
    </row>
    <row r="3" spans="1:5" x14ac:dyDescent="0.35">
      <c r="A3" t="s">
        <v>3</v>
      </c>
      <c r="B3" t="s">
        <v>8</v>
      </c>
      <c r="C3" t="s">
        <v>286</v>
      </c>
    </row>
    <row r="4" spans="1:5" x14ac:dyDescent="0.35">
      <c r="A4" t="s">
        <v>4</v>
      </c>
      <c r="B4" t="s">
        <v>7</v>
      </c>
      <c r="C4" t="s">
        <v>287</v>
      </c>
    </row>
    <row r="5" spans="1:5" x14ac:dyDescent="0.35">
      <c r="A5" t="s">
        <v>5</v>
      </c>
      <c r="B5" t="s">
        <v>6</v>
      </c>
      <c r="C5" t="s">
        <v>288</v>
      </c>
    </row>
    <row r="6" spans="1:5" x14ac:dyDescent="0.35">
      <c r="A6" t="s">
        <v>9</v>
      </c>
      <c r="B6" t="s">
        <v>10</v>
      </c>
      <c r="C6" t="s">
        <v>289</v>
      </c>
    </row>
    <row r="7" spans="1:5" x14ac:dyDescent="0.35">
      <c r="A7" t="s">
        <v>11</v>
      </c>
      <c r="B7" t="s">
        <v>12</v>
      </c>
      <c r="C7" t="s">
        <v>290</v>
      </c>
    </row>
    <row r="8" spans="1:5" x14ac:dyDescent="0.35">
      <c r="A8" t="s">
        <v>13</v>
      </c>
      <c r="B8" t="s">
        <v>14</v>
      </c>
    </row>
    <row r="9" spans="1:5" x14ac:dyDescent="0.35">
      <c r="A9" t="s">
        <v>15</v>
      </c>
      <c r="B9" t="s">
        <v>16</v>
      </c>
    </row>
    <row r="10" spans="1:5" x14ac:dyDescent="0.35">
      <c r="A10" t="s">
        <v>17</v>
      </c>
      <c r="B10" t="s">
        <v>18</v>
      </c>
    </row>
    <row r="11" spans="1:5" x14ac:dyDescent="0.35">
      <c r="A11" t="s">
        <v>19</v>
      </c>
      <c r="B11" t="s">
        <v>20</v>
      </c>
    </row>
    <row r="12" spans="1:5" x14ac:dyDescent="0.35">
      <c r="A12" t="s">
        <v>21</v>
      </c>
      <c r="B12" t="s">
        <v>22</v>
      </c>
    </row>
    <row r="13" spans="1:5" x14ac:dyDescent="0.35">
      <c r="A13" t="s">
        <v>23</v>
      </c>
      <c r="B13" t="s">
        <v>24</v>
      </c>
    </row>
    <row r="14" spans="1:5" x14ac:dyDescent="0.35">
      <c r="A14" t="s">
        <v>25</v>
      </c>
      <c r="B14" t="s">
        <v>26</v>
      </c>
    </row>
    <row r="15" spans="1:5" x14ac:dyDescent="0.35">
      <c r="A15" t="s">
        <v>27</v>
      </c>
      <c r="B15" t="s">
        <v>28</v>
      </c>
    </row>
    <row r="16" spans="1:5" x14ac:dyDescent="0.35">
      <c r="A16" t="s">
        <v>29</v>
      </c>
      <c r="B16" t="s">
        <v>30</v>
      </c>
    </row>
    <row r="17" spans="1:2" x14ac:dyDescent="0.35">
      <c r="A17" t="s">
        <v>31</v>
      </c>
      <c r="B17" t="s">
        <v>32</v>
      </c>
    </row>
    <row r="18" spans="1:2" x14ac:dyDescent="0.35">
      <c r="A18" t="s">
        <v>33</v>
      </c>
      <c r="B18" t="s">
        <v>34</v>
      </c>
    </row>
    <row r="19" spans="1:2" x14ac:dyDescent="0.35">
      <c r="A19" t="s">
        <v>35</v>
      </c>
      <c r="B19" t="s">
        <v>36</v>
      </c>
    </row>
    <row r="20" spans="1:2" x14ac:dyDescent="0.35">
      <c r="A20" t="s">
        <v>37</v>
      </c>
      <c r="B20" t="s">
        <v>38</v>
      </c>
    </row>
    <row r="21" spans="1:2" x14ac:dyDescent="0.35">
      <c r="A21" t="s">
        <v>39</v>
      </c>
      <c r="B21" t="s">
        <v>40</v>
      </c>
    </row>
    <row r="22" spans="1:2" x14ac:dyDescent="0.35">
      <c r="A22" t="s">
        <v>41</v>
      </c>
      <c r="B22" t="s">
        <v>42</v>
      </c>
    </row>
    <row r="23" spans="1:2" x14ac:dyDescent="0.35">
      <c r="A23" t="s">
        <v>43</v>
      </c>
      <c r="B23" t="s">
        <v>44</v>
      </c>
    </row>
    <row r="24" spans="1:2" x14ac:dyDescent="0.35">
      <c r="A24" t="s">
        <v>45</v>
      </c>
      <c r="B24" t="s">
        <v>46</v>
      </c>
    </row>
    <row r="25" spans="1:2" x14ac:dyDescent="0.35">
      <c r="A25" t="s">
        <v>47</v>
      </c>
      <c r="B25" t="s">
        <v>48</v>
      </c>
    </row>
    <row r="26" spans="1:2" x14ac:dyDescent="0.35">
      <c r="A26" t="s">
        <v>49</v>
      </c>
      <c r="B26" t="s">
        <v>50</v>
      </c>
    </row>
    <row r="27" spans="1:2" x14ac:dyDescent="0.35">
      <c r="A27" t="s">
        <v>51</v>
      </c>
      <c r="B27" t="s">
        <v>52</v>
      </c>
    </row>
    <row r="28" spans="1:2" x14ac:dyDescent="0.35">
      <c r="A28" t="s">
        <v>53</v>
      </c>
      <c r="B28" t="s">
        <v>54</v>
      </c>
    </row>
    <row r="29" spans="1:2" x14ac:dyDescent="0.35">
      <c r="A29" t="s">
        <v>55</v>
      </c>
      <c r="B29" t="s">
        <v>56</v>
      </c>
    </row>
    <row r="30" spans="1:2" x14ac:dyDescent="0.35">
      <c r="A30" t="s">
        <v>57</v>
      </c>
      <c r="B30" t="s">
        <v>58</v>
      </c>
    </row>
    <row r="31" spans="1:2" x14ac:dyDescent="0.35">
      <c r="A31" t="s">
        <v>59</v>
      </c>
      <c r="B31" t="s">
        <v>60</v>
      </c>
    </row>
    <row r="32" spans="1:2" x14ac:dyDescent="0.35">
      <c r="A32" t="s">
        <v>61</v>
      </c>
      <c r="B32" t="s">
        <v>62</v>
      </c>
    </row>
    <row r="33" spans="1:2" x14ac:dyDescent="0.35">
      <c r="A33" t="s">
        <v>63</v>
      </c>
      <c r="B33" t="s">
        <v>64</v>
      </c>
    </row>
    <row r="34" spans="1:2" x14ac:dyDescent="0.35">
      <c r="A34" t="s">
        <v>65</v>
      </c>
      <c r="B34" t="s">
        <v>66</v>
      </c>
    </row>
    <row r="35" spans="1:2" x14ac:dyDescent="0.35">
      <c r="A35" t="s">
        <v>67</v>
      </c>
      <c r="B35" t="s">
        <v>68</v>
      </c>
    </row>
    <row r="36" spans="1:2" x14ac:dyDescent="0.35">
      <c r="A36" t="s">
        <v>69</v>
      </c>
      <c r="B36" t="s">
        <v>70</v>
      </c>
    </row>
    <row r="37" spans="1:2" x14ac:dyDescent="0.35">
      <c r="A37" t="s">
        <v>71</v>
      </c>
      <c r="B37" t="s">
        <v>72</v>
      </c>
    </row>
    <row r="38" spans="1:2" x14ac:dyDescent="0.35">
      <c r="A38" t="s">
        <v>73</v>
      </c>
      <c r="B38" t="s">
        <v>74</v>
      </c>
    </row>
    <row r="39" spans="1:2" x14ac:dyDescent="0.35">
      <c r="A39" t="s">
        <v>75</v>
      </c>
      <c r="B39" t="s">
        <v>76</v>
      </c>
    </row>
    <row r="40" spans="1:2" x14ac:dyDescent="0.35">
      <c r="A40" t="s">
        <v>77</v>
      </c>
      <c r="B40" t="s">
        <v>78</v>
      </c>
    </row>
    <row r="41" spans="1:2" x14ac:dyDescent="0.35">
      <c r="A41" t="s">
        <v>79</v>
      </c>
    </row>
    <row r="42" spans="1:2" x14ac:dyDescent="0.35">
      <c r="A42" t="s">
        <v>80</v>
      </c>
      <c r="B42" t="s">
        <v>81</v>
      </c>
    </row>
    <row r="43" spans="1:2" x14ac:dyDescent="0.35">
      <c r="A43" t="s">
        <v>82</v>
      </c>
    </row>
    <row r="44" spans="1:2" x14ac:dyDescent="0.35">
      <c r="A44" t="s">
        <v>83</v>
      </c>
      <c r="B44" t="s">
        <v>84</v>
      </c>
    </row>
    <row r="45" spans="1:2" x14ac:dyDescent="0.35">
      <c r="A45" t="s">
        <v>85</v>
      </c>
      <c r="B45" t="s">
        <v>86</v>
      </c>
    </row>
    <row r="46" spans="1:2" x14ac:dyDescent="0.35">
      <c r="A46" t="s">
        <v>87</v>
      </c>
      <c r="B46" t="s">
        <v>88</v>
      </c>
    </row>
    <row r="47" spans="1:2" x14ac:dyDescent="0.35">
      <c r="A47" t="s">
        <v>89</v>
      </c>
      <c r="B47" t="s">
        <v>90</v>
      </c>
    </row>
    <row r="48" spans="1:2" x14ac:dyDescent="0.35">
      <c r="A48" t="s">
        <v>91</v>
      </c>
      <c r="B48" t="s">
        <v>92</v>
      </c>
    </row>
    <row r="49" spans="1:2" x14ac:dyDescent="0.35">
      <c r="A49" t="s">
        <v>93</v>
      </c>
      <c r="B49" t="s">
        <v>94</v>
      </c>
    </row>
    <row r="50" spans="1:2" x14ac:dyDescent="0.35">
      <c r="A50" t="s">
        <v>95</v>
      </c>
      <c r="B50" t="s">
        <v>96</v>
      </c>
    </row>
    <row r="51" spans="1:2" x14ac:dyDescent="0.35">
      <c r="A51" t="s">
        <v>97</v>
      </c>
      <c r="B51" t="s">
        <v>98</v>
      </c>
    </row>
    <row r="52" spans="1:2" x14ac:dyDescent="0.35">
      <c r="A52" t="s">
        <v>99</v>
      </c>
      <c r="B52" t="s">
        <v>100</v>
      </c>
    </row>
    <row r="53" spans="1:2" x14ac:dyDescent="0.35">
      <c r="A53" t="s">
        <v>101</v>
      </c>
      <c r="B53" t="s">
        <v>102</v>
      </c>
    </row>
    <row r="54" spans="1:2" x14ac:dyDescent="0.35">
      <c r="A54" t="s">
        <v>103</v>
      </c>
      <c r="B54" t="s">
        <v>104</v>
      </c>
    </row>
    <row r="55" spans="1:2" x14ac:dyDescent="0.35">
      <c r="A55" t="s">
        <v>105</v>
      </c>
      <c r="B55" t="s">
        <v>106</v>
      </c>
    </row>
    <row r="56" spans="1:2" x14ac:dyDescent="0.35">
      <c r="A56" t="s">
        <v>107</v>
      </c>
      <c r="B56" t="s">
        <v>108</v>
      </c>
    </row>
    <row r="57" spans="1:2" x14ac:dyDescent="0.35">
      <c r="A57" t="s">
        <v>109</v>
      </c>
      <c r="B57" t="s">
        <v>110</v>
      </c>
    </row>
    <row r="58" spans="1:2" x14ac:dyDescent="0.35">
      <c r="A58" t="s">
        <v>111</v>
      </c>
      <c r="B58" t="s">
        <v>112</v>
      </c>
    </row>
    <row r="59" spans="1:2" x14ac:dyDescent="0.35">
      <c r="A59" t="s">
        <v>113</v>
      </c>
      <c r="B59" t="s">
        <v>114</v>
      </c>
    </row>
    <row r="60" spans="1:2" x14ac:dyDescent="0.35">
      <c r="A60" t="s">
        <v>115</v>
      </c>
      <c r="B60" t="s">
        <v>116</v>
      </c>
    </row>
    <row r="61" spans="1:2" x14ac:dyDescent="0.35">
      <c r="A61" t="s">
        <v>117</v>
      </c>
      <c r="B61" t="s">
        <v>118</v>
      </c>
    </row>
    <row r="62" spans="1:2" x14ac:dyDescent="0.35">
      <c r="A62" t="s">
        <v>119</v>
      </c>
      <c r="B62" t="s">
        <v>120</v>
      </c>
    </row>
    <row r="63" spans="1:2" x14ac:dyDescent="0.35">
      <c r="A63" t="s">
        <v>121</v>
      </c>
      <c r="B63" t="s">
        <v>122</v>
      </c>
    </row>
    <row r="64" spans="1:2" x14ac:dyDescent="0.35">
      <c r="A64" t="s">
        <v>123</v>
      </c>
      <c r="B64" t="s">
        <v>124</v>
      </c>
    </row>
    <row r="65" spans="1:2" x14ac:dyDescent="0.35">
      <c r="A65" t="s">
        <v>125</v>
      </c>
      <c r="B65" t="s">
        <v>126</v>
      </c>
    </row>
    <row r="66" spans="1:2" x14ac:dyDescent="0.35">
      <c r="A66" t="s">
        <v>127</v>
      </c>
      <c r="B66" t="s">
        <v>128</v>
      </c>
    </row>
    <row r="67" spans="1:2" x14ac:dyDescent="0.35">
      <c r="A67" t="s">
        <v>129</v>
      </c>
      <c r="B67" t="s">
        <v>130</v>
      </c>
    </row>
    <row r="68" spans="1:2" x14ac:dyDescent="0.35">
      <c r="A68" t="s">
        <v>131</v>
      </c>
      <c r="B68" t="s">
        <v>132</v>
      </c>
    </row>
    <row r="69" spans="1:2" x14ac:dyDescent="0.35">
      <c r="A69" t="s">
        <v>133</v>
      </c>
      <c r="B69" t="s">
        <v>134</v>
      </c>
    </row>
    <row r="70" spans="1:2" x14ac:dyDescent="0.35">
      <c r="A70" t="s">
        <v>135</v>
      </c>
      <c r="B70" t="s">
        <v>136</v>
      </c>
    </row>
    <row r="71" spans="1:2" x14ac:dyDescent="0.35">
      <c r="A71" t="s">
        <v>137</v>
      </c>
      <c r="B71" t="s">
        <v>138</v>
      </c>
    </row>
    <row r="72" spans="1:2" x14ac:dyDescent="0.35">
      <c r="A72" t="s">
        <v>139</v>
      </c>
      <c r="B72" t="s">
        <v>140</v>
      </c>
    </row>
    <row r="73" spans="1:2" x14ac:dyDescent="0.35">
      <c r="A73" t="s">
        <v>141</v>
      </c>
      <c r="B73" t="s">
        <v>142</v>
      </c>
    </row>
    <row r="74" spans="1:2" x14ac:dyDescent="0.35">
      <c r="A74" t="s">
        <v>143</v>
      </c>
      <c r="B74" t="s">
        <v>144</v>
      </c>
    </row>
    <row r="75" spans="1:2" x14ac:dyDescent="0.35">
      <c r="A75" t="s">
        <v>145</v>
      </c>
      <c r="B75" t="s">
        <v>146</v>
      </c>
    </row>
    <row r="76" spans="1:2" x14ac:dyDescent="0.35">
      <c r="A76" t="s">
        <v>147</v>
      </c>
      <c r="B76" t="s">
        <v>148</v>
      </c>
    </row>
    <row r="77" spans="1:2" x14ac:dyDescent="0.35">
      <c r="A77" t="s">
        <v>149</v>
      </c>
      <c r="B77" t="s">
        <v>150</v>
      </c>
    </row>
    <row r="78" spans="1:2" x14ac:dyDescent="0.35">
      <c r="A78" t="s">
        <v>151</v>
      </c>
      <c r="B78" t="s">
        <v>152</v>
      </c>
    </row>
    <row r="79" spans="1:2" x14ac:dyDescent="0.35">
      <c r="A79" t="s">
        <v>153</v>
      </c>
      <c r="B79" t="s">
        <v>154</v>
      </c>
    </row>
    <row r="80" spans="1:2" x14ac:dyDescent="0.35">
      <c r="A80" t="s">
        <v>155</v>
      </c>
      <c r="B80" t="s">
        <v>156</v>
      </c>
    </row>
    <row r="81" spans="1:2" x14ac:dyDescent="0.35">
      <c r="A81" t="s">
        <v>157</v>
      </c>
      <c r="B81" t="s">
        <v>158</v>
      </c>
    </row>
    <row r="82" spans="1:2" x14ac:dyDescent="0.35">
      <c r="A82" t="s">
        <v>159</v>
      </c>
      <c r="B82" t="s">
        <v>160</v>
      </c>
    </row>
    <row r="83" spans="1:2" x14ac:dyDescent="0.35">
      <c r="A83" t="s">
        <v>161</v>
      </c>
      <c r="B83" t="s">
        <v>162</v>
      </c>
    </row>
    <row r="84" spans="1:2" x14ac:dyDescent="0.35">
      <c r="A84" t="s">
        <v>163</v>
      </c>
      <c r="B84" t="s">
        <v>164</v>
      </c>
    </row>
    <row r="85" spans="1:2" x14ac:dyDescent="0.35">
      <c r="A85" t="s">
        <v>165</v>
      </c>
      <c r="B85" t="s">
        <v>166</v>
      </c>
    </row>
    <row r="86" spans="1:2" x14ac:dyDescent="0.35">
      <c r="A86" t="s">
        <v>167</v>
      </c>
      <c r="B86" t="s">
        <v>168</v>
      </c>
    </row>
    <row r="87" spans="1:2" x14ac:dyDescent="0.35">
      <c r="A87" t="s">
        <v>169</v>
      </c>
      <c r="B87" t="s">
        <v>170</v>
      </c>
    </row>
    <row r="88" spans="1:2" x14ac:dyDescent="0.35">
      <c r="A88" t="s">
        <v>171</v>
      </c>
      <c r="B88" t="s">
        <v>172</v>
      </c>
    </row>
    <row r="89" spans="1:2" x14ac:dyDescent="0.35">
      <c r="A89" t="s">
        <v>173</v>
      </c>
      <c r="B89" t="s">
        <v>174</v>
      </c>
    </row>
    <row r="90" spans="1:2" x14ac:dyDescent="0.35">
      <c r="A90" t="s">
        <v>175</v>
      </c>
      <c r="B90" t="s">
        <v>176</v>
      </c>
    </row>
    <row r="91" spans="1:2" x14ac:dyDescent="0.35">
      <c r="A91" t="s">
        <v>177</v>
      </c>
      <c r="B91" t="s">
        <v>178</v>
      </c>
    </row>
    <row r="92" spans="1:2" x14ac:dyDescent="0.35">
      <c r="A92" t="s">
        <v>179</v>
      </c>
      <c r="B92" t="s">
        <v>180</v>
      </c>
    </row>
    <row r="93" spans="1:2" x14ac:dyDescent="0.35">
      <c r="A93" t="s">
        <v>181</v>
      </c>
      <c r="B93" t="s">
        <v>182</v>
      </c>
    </row>
    <row r="94" spans="1:2" x14ac:dyDescent="0.35">
      <c r="A94" t="s">
        <v>183</v>
      </c>
      <c r="B94" t="s">
        <v>184</v>
      </c>
    </row>
    <row r="95" spans="1:2" x14ac:dyDescent="0.35">
      <c r="A95" t="s">
        <v>185</v>
      </c>
      <c r="B95" t="s">
        <v>186</v>
      </c>
    </row>
    <row r="96" spans="1:2" x14ac:dyDescent="0.35">
      <c r="A96" t="s">
        <v>187</v>
      </c>
      <c r="B96" t="s">
        <v>188</v>
      </c>
    </row>
    <row r="97" spans="1:2" x14ac:dyDescent="0.35">
      <c r="A97" t="s">
        <v>189</v>
      </c>
      <c r="B97" t="s">
        <v>190</v>
      </c>
    </row>
    <row r="98" spans="1:2" x14ac:dyDescent="0.35">
      <c r="A98" t="s">
        <v>191</v>
      </c>
      <c r="B98" t="s">
        <v>192</v>
      </c>
    </row>
    <row r="99" spans="1:2" x14ac:dyDescent="0.35">
      <c r="A99" t="s">
        <v>193</v>
      </c>
      <c r="B99" t="s">
        <v>194</v>
      </c>
    </row>
    <row r="100" spans="1:2" x14ac:dyDescent="0.35">
      <c r="A100" t="s">
        <v>195</v>
      </c>
      <c r="B100" t="s">
        <v>196</v>
      </c>
    </row>
    <row r="101" spans="1:2" x14ac:dyDescent="0.35">
      <c r="A101" t="s">
        <v>197</v>
      </c>
      <c r="B101" t="s">
        <v>198</v>
      </c>
    </row>
    <row r="102" spans="1:2" x14ac:dyDescent="0.35">
      <c r="A102" t="s">
        <v>199</v>
      </c>
      <c r="B102" t="s">
        <v>200</v>
      </c>
    </row>
    <row r="103" spans="1:2" x14ac:dyDescent="0.35">
      <c r="A103" t="s">
        <v>201</v>
      </c>
      <c r="B103" t="s">
        <v>202</v>
      </c>
    </row>
    <row r="104" spans="1:2" x14ac:dyDescent="0.35">
      <c r="A104" t="s">
        <v>203</v>
      </c>
      <c r="B104" t="s">
        <v>204</v>
      </c>
    </row>
    <row r="105" spans="1:2" x14ac:dyDescent="0.35">
      <c r="A105" t="s">
        <v>205</v>
      </c>
      <c r="B105" t="s">
        <v>206</v>
      </c>
    </row>
    <row r="106" spans="1:2" x14ac:dyDescent="0.35">
      <c r="A106" t="s">
        <v>207</v>
      </c>
      <c r="B106" t="s">
        <v>208</v>
      </c>
    </row>
    <row r="107" spans="1:2" x14ac:dyDescent="0.35">
      <c r="A107" t="s">
        <v>209</v>
      </c>
      <c r="B107" t="s">
        <v>210</v>
      </c>
    </row>
    <row r="108" spans="1:2" x14ac:dyDescent="0.35">
      <c r="A108" t="s">
        <v>211</v>
      </c>
      <c r="B108" t="s">
        <v>212</v>
      </c>
    </row>
    <row r="109" spans="1:2" x14ac:dyDescent="0.35">
      <c r="A109" t="s">
        <v>213</v>
      </c>
      <c r="B109" t="s">
        <v>214</v>
      </c>
    </row>
    <row r="110" spans="1:2" x14ac:dyDescent="0.35">
      <c r="A110" t="s">
        <v>215</v>
      </c>
      <c r="B110" t="s">
        <v>216</v>
      </c>
    </row>
    <row r="111" spans="1:2" x14ac:dyDescent="0.35">
      <c r="A111" t="s">
        <v>217</v>
      </c>
      <c r="B111" t="s">
        <v>218</v>
      </c>
    </row>
    <row r="112" spans="1:2" x14ac:dyDescent="0.35">
      <c r="A112" t="s">
        <v>219</v>
      </c>
      <c r="B112" t="s">
        <v>220</v>
      </c>
    </row>
    <row r="113" spans="1:2" x14ac:dyDescent="0.35">
      <c r="A113" t="s">
        <v>221</v>
      </c>
      <c r="B113" t="s">
        <v>222</v>
      </c>
    </row>
    <row r="114" spans="1:2" x14ac:dyDescent="0.35">
      <c r="A114" t="s">
        <v>223</v>
      </c>
      <c r="B114" t="s">
        <v>224</v>
      </c>
    </row>
    <row r="115" spans="1:2" x14ac:dyDescent="0.35">
      <c r="A115" t="s">
        <v>225</v>
      </c>
      <c r="B115" t="s">
        <v>226</v>
      </c>
    </row>
    <row r="116" spans="1:2" x14ac:dyDescent="0.35">
      <c r="A116" t="s">
        <v>227</v>
      </c>
      <c r="B116" t="s">
        <v>228</v>
      </c>
    </row>
    <row r="117" spans="1:2" x14ac:dyDescent="0.35">
      <c r="A117" t="s">
        <v>229</v>
      </c>
      <c r="B117" t="s">
        <v>230</v>
      </c>
    </row>
    <row r="118" spans="1:2" x14ac:dyDescent="0.35">
      <c r="A118" t="s">
        <v>231</v>
      </c>
      <c r="B118" t="s">
        <v>232</v>
      </c>
    </row>
    <row r="119" spans="1:2" x14ac:dyDescent="0.35">
      <c r="A119" t="s">
        <v>233</v>
      </c>
      <c r="B119" t="s">
        <v>234</v>
      </c>
    </row>
    <row r="120" spans="1:2" x14ac:dyDescent="0.35">
      <c r="A120" t="s">
        <v>235</v>
      </c>
      <c r="B120" t="s">
        <v>236</v>
      </c>
    </row>
    <row r="121" spans="1:2" x14ac:dyDescent="0.35">
      <c r="A121" t="s">
        <v>237</v>
      </c>
      <c r="B121" t="s">
        <v>238</v>
      </c>
    </row>
    <row r="122" spans="1:2" x14ac:dyDescent="0.35">
      <c r="A122" t="s">
        <v>239</v>
      </c>
      <c r="B122" t="s">
        <v>240</v>
      </c>
    </row>
    <row r="123" spans="1:2" x14ac:dyDescent="0.35">
      <c r="A123" t="s">
        <v>241</v>
      </c>
      <c r="B123" t="s">
        <v>242</v>
      </c>
    </row>
    <row r="124" spans="1:2" x14ac:dyDescent="0.35">
      <c r="A124" t="s">
        <v>243</v>
      </c>
      <c r="B124" t="s">
        <v>244</v>
      </c>
    </row>
    <row r="125" spans="1:2" x14ac:dyDescent="0.35">
      <c r="A125" t="s">
        <v>245</v>
      </c>
      <c r="B125" t="s">
        <v>246</v>
      </c>
    </row>
    <row r="126" spans="1:2" x14ac:dyDescent="0.35">
      <c r="A126" t="s">
        <v>247</v>
      </c>
      <c r="B126" t="s">
        <v>248</v>
      </c>
    </row>
    <row r="127" spans="1:2" x14ac:dyDescent="0.35">
      <c r="A127" t="s">
        <v>249</v>
      </c>
      <c r="B127" t="s">
        <v>250</v>
      </c>
    </row>
    <row r="128" spans="1:2" x14ac:dyDescent="0.35">
      <c r="A128" t="s">
        <v>251</v>
      </c>
      <c r="B128" t="s">
        <v>252</v>
      </c>
    </row>
    <row r="129" spans="1:2" x14ac:dyDescent="0.35">
      <c r="A129" t="s">
        <v>253</v>
      </c>
      <c r="B129" t="s">
        <v>254</v>
      </c>
    </row>
    <row r="130" spans="1:2" x14ac:dyDescent="0.35">
      <c r="A130" t="s">
        <v>255</v>
      </c>
      <c r="B130" t="s">
        <v>256</v>
      </c>
    </row>
    <row r="131" spans="1:2" x14ac:dyDescent="0.35">
      <c r="A131" t="s">
        <v>257</v>
      </c>
      <c r="B131" t="s">
        <v>258</v>
      </c>
    </row>
    <row r="132" spans="1:2" x14ac:dyDescent="0.35">
      <c r="A132" t="s">
        <v>259</v>
      </c>
      <c r="B132" t="s">
        <v>260</v>
      </c>
    </row>
    <row r="133" spans="1:2" x14ac:dyDescent="0.35">
      <c r="A133" t="s">
        <v>261</v>
      </c>
      <c r="B133" t="s">
        <v>262</v>
      </c>
    </row>
    <row r="134" spans="1:2" x14ac:dyDescent="0.35">
      <c r="A134" t="s">
        <v>263</v>
      </c>
      <c r="B134" t="s">
        <v>264</v>
      </c>
    </row>
    <row r="135" spans="1:2" x14ac:dyDescent="0.35">
      <c r="A135" t="s">
        <v>265</v>
      </c>
      <c r="B135" t="s">
        <v>266</v>
      </c>
    </row>
    <row r="136" spans="1:2" x14ac:dyDescent="0.35">
      <c r="A136" t="s">
        <v>267</v>
      </c>
      <c r="B136" t="s">
        <v>268</v>
      </c>
    </row>
    <row r="137" spans="1:2" x14ac:dyDescent="0.35">
      <c r="A137" t="s">
        <v>269</v>
      </c>
      <c r="B137" t="s">
        <v>270</v>
      </c>
    </row>
    <row r="138" spans="1:2" x14ac:dyDescent="0.35">
      <c r="A138" t="s">
        <v>271</v>
      </c>
      <c r="B138" t="s">
        <v>272</v>
      </c>
    </row>
    <row r="139" spans="1:2" x14ac:dyDescent="0.35">
      <c r="A139" t="s">
        <v>273</v>
      </c>
      <c r="B139" t="s">
        <v>274</v>
      </c>
    </row>
    <row r="140" spans="1:2" x14ac:dyDescent="0.35">
      <c r="A140" t="s">
        <v>275</v>
      </c>
      <c r="B140" t="s">
        <v>276</v>
      </c>
    </row>
    <row r="141" spans="1:2" x14ac:dyDescent="0.35">
      <c r="A141" t="s">
        <v>277</v>
      </c>
      <c r="B141" t="s">
        <v>278</v>
      </c>
    </row>
    <row r="142" spans="1:2" x14ac:dyDescent="0.35">
      <c r="A142" t="s">
        <v>279</v>
      </c>
      <c r="B142" t="s">
        <v>280</v>
      </c>
    </row>
    <row r="143" spans="1:2" x14ac:dyDescent="0.35">
      <c r="A143" t="s">
        <v>281</v>
      </c>
      <c r="B143"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ROI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2022-02-20T16:45:49Z</dcterms:modified>
</cp:coreProperties>
</file>